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jpeg" ContentType="image/jpeg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lmet-my.sharepoint.com/personal/i_balci_palmet_com/Documents/Masaüstü/GÜNLÜK İŞLER İÇİN KLASÖR/KALİBRASYON MERKEZİ DOKÜMANLARI/DENEY/FORM/"/>
    </mc:Choice>
  </mc:AlternateContent>
  <bookViews>
    <workbookView xWindow="0" yWindow="0" windowWidth="20490" windowHeight="7320" tabRatio="598" firstSheet="1" activeTab="1"/>
  </bookViews>
  <sheets>
    <sheet name="ay" sheetId="161" state="hidden" r:id="rId3"/>
    <sheet name="Memnuniyet Anket Formu" sheetId="164" r:id="rId4"/>
  </sheets>
  <externalReferences>
    <externalReference r:id="rId9"/>
  </externalReferences>
  <definedNames>
    <definedName name="BORU">'[1]MALZEMELER&amp;SH-GSH'!$A$3:$A$7</definedName>
    <definedName name="SERVİS_KUTUSU">'[1]MALZEMELER&amp;SH-GSH'!$B$3:$B$7</definedName>
    <definedName name="_xlnm.Print_Area" localSheetId="1">'Memnuniyet Anket Formu'!$A$1:$R$43</definedName>
  </definedNames>
  <calcPr calcId="162913"/>
</workbook>
</file>

<file path=xl/calcChain.xml><?xml version="1.0" encoding="utf-8"?>
<calcChain xmlns="http://schemas.openxmlformats.org/spreadsheetml/2006/main">
  <c r="B2" i="161" l="1"/>
</calcChain>
</file>

<file path=xl/sharedStrings.xml><?xml version="1.0" encoding="utf-8"?>
<sst xmlns="http://schemas.openxmlformats.org/spreadsheetml/2006/main" count="63" uniqueCount="49">
  <si>
    <t xml:space="preserve"> </t>
  </si>
  <si>
    <t>SAYI   :</t>
  </si>
  <si>
    <t>YAZIYLA :</t>
  </si>
  <si>
    <t>BİR</t>
  </si>
  <si>
    <t>İKİ</t>
  </si>
  <si>
    <t>ÜÇ</t>
  </si>
  <si>
    <t>DÖRT</t>
  </si>
  <si>
    <t>BEŞ</t>
  </si>
  <si>
    <t>ALTI</t>
  </si>
  <si>
    <t>YEDİ</t>
  </si>
  <si>
    <t>SEKİZ</t>
  </si>
  <si>
    <t>DOKUZ</t>
  </si>
  <si>
    <t>SIFIR</t>
  </si>
  <si>
    <t xml:space="preserve">   (YALNIZ; </t>
  </si>
  <si>
    <t>BİRTİRİLYON</t>
  </si>
  <si>
    <t>YÜZMİLYAR</t>
  </si>
  <si>
    <t>ONMİLYAR</t>
  </si>
  <si>
    <t>MİLYAR</t>
  </si>
  <si>
    <t>YÜZMİLYON</t>
  </si>
  <si>
    <t>ONMİLYON</t>
  </si>
  <si>
    <t>MİLYON</t>
  </si>
  <si>
    <t>YÜZBİN</t>
  </si>
  <si>
    <t>ONBİN</t>
  </si>
  <si>
    <t>BİN</t>
  </si>
  <si>
    <t>YÜZ</t>
  </si>
  <si>
    <t>ON</t>
  </si>
  <si>
    <t xml:space="preserve">BİR </t>
  </si>
  <si>
    <t xml:space="preserve"> TÜRK LİRASI </t>
  </si>
  <si>
    <t xml:space="preserve"> KURUŞ)</t>
  </si>
  <si>
    <r>
      <t>Ahmet YAŞAR</t>
    </r>
    <r>
      <rPr>
        <sz val="12"/>
        <rFont val="Comic Sans MS"/>
        <family val="4"/>
        <charset val="162"/>
      </rPr>
      <t xml:space="preserve">  0 532 267 38 25</t>
    </r>
  </si>
  <si>
    <t>Şikayet Tarihi:</t>
  </si>
  <si>
    <t>Öneri Tarihi:</t>
  </si>
  <si>
    <t>Şikâyet veya Öneride Bulunan Firma ve/veya Kişi:</t>
  </si>
  <si>
    <t>Şikayet / Öneri Açıklaması:</t>
  </si>
  <si>
    <t>Şikayet / Öneri Değerlendirme Sonucu ve Gerçekleştirilecek Faaliyetler:</t>
  </si>
  <si>
    <t>Yetkili:</t>
  </si>
  <si>
    <t>Değerlendirme Tarihi:</t>
  </si>
  <si>
    <t>İmza:</t>
  </si>
  <si>
    <t>Planlanan Tarih:</t>
  </si>
  <si>
    <t>Sonuç:</t>
  </si>
  <si>
    <t>Tarih:</t>
  </si>
  <si>
    <t>KALİBRASYON MERKEZİ</t>
  </si>
  <si>
    <t>Doküman No.: KM-DNY-FR037</t>
  </si>
  <si>
    <t>Yayım Tarihi: 3.06.2024</t>
  </si>
  <si>
    <t>İTİRAZ VE ŞİKAYET DEĞERLENDİRME FORMU</t>
  </si>
  <si>
    <t>Revizyon Tarihi: 3.06.2024</t>
  </si>
  <si>
    <t>Revizyon No.: 0</t>
  </si>
  <si>
    <t>SAYFA 1/1</t>
  </si>
  <si>
    <t>Bu bölüm Palmet Mühendislik Kalibrasyon Merkezi’ nin faaliyetleri ile ilgili olarak memnuniyetsizlik duyduğunuz veya geliştirilmesini talep ettiğiniz öneri ve şikayetlerinizi değerlendirmeye yönelik talep ettiğiniz konular için doldurulacaktır.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</si>
</sst>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_(* #,##0_);_(* \(#,##0\);_(* &quot;-&quot;_);_(@_)"/>
    <numFmt numFmtId="167" formatCode="\$#,##0\ ;\(\$#,##0\)"/>
  </numFmts>
  <fonts count="16">
    <font>
      <sz val="10"/>
      <name val="Arial"/>
      <family val="2"/>
      <charset val="162"/>
    </font>
    <font>
      <sz val="10"/>
      <color theme="1"/>
      <name val="Arial"/>
      <family val="2"/>
    </font>
    <font>
      <sz val="8"/>
      <name val="Arial Tur"/>
      <family val="2"/>
      <charset val="162"/>
    </font>
    <font>
      <b/>
      <sz val="9"/>
      <color indexed="10"/>
      <name val="Background Font 2"/>
      <family val="2"/>
    </font>
    <font>
      <b/>
      <sz val="12"/>
      <color indexed="12"/>
      <name val="Arial"/>
      <family val="2"/>
      <charset val="162"/>
    </font>
    <font>
      <b/>
      <sz val="9"/>
      <color indexed="10"/>
      <name val="Arial Tur"/>
      <family val="2"/>
      <charset val="162"/>
    </font>
    <font>
      <sz val="12"/>
      <color indexed="12"/>
      <name val="Comic Sans MS"/>
      <family val="4"/>
      <charset val="162"/>
    </font>
    <font>
      <sz val="12"/>
      <name val="Comic Sans MS"/>
      <family val="4"/>
      <charset val="162"/>
    </font>
    <font>
      <sz val="10"/>
      <color indexed="24"/>
      <name val="Arial"/>
      <family val="2"/>
      <charset val="16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  <charset val="162"/>
    </font>
    <font>
      <sz val="12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Arial"/>
      <family val="2"/>
      <charset val="162"/>
    </font>
    <font>
      <b/>
      <sz val="8"/>
      <color theme="1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auto="1"/>
      </top>
      <bottom/>
    </border>
    <border>
      <left style="medium">
        <color auto="1"/>
      </left>
      <right/>
      <top/>
      <bottom/>
    </border>
    <border>
      <left style="medium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/>
      <bottom/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/>
      <right style="thin">
        <color auto="1"/>
      </right>
      <top/>
      <bottom/>
    </border>
    <border>
      <left style="medium">
        <color auto="1"/>
      </left>
      <right/>
      <top/>
      <bottom style="thin">
        <color auto="1"/>
      </bottom>
    </border>
    <border>
      <left/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36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0" fillId="0" borderId="0" applyFont="0" applyFill="0" applyBorder="0" applyAlignment="0" applyProtection="0"/>
    <xf numFmtId="165" fontId="0" fillId="0" borderId="0" applyFont="0" applyFill="0" applyBorder="0" applyAlignment="0" applyProtection="0"/>
    <xf numFmtId="165" fontId="0" fillId="0" borderId="0" applyFont="0" applyFill="0" applyBorder="0" applyAlignment="0" applyProtection="0"/>
    <xf numFmtId="165" fontId="0" fillId="0" borderId="0" applyFont="0" applyFill="0" applyBorder="0" applyAlignment="0" applyProtection="0"/>
    <xf numFmtId="165" fontId="0" fillId="0" borderId="0" applyFont="0" applyFill="0" applyBorder="0" applyAlignment="0" applyProtection="0"/>
    <xf numFmtId="165" fontId="0" fillId="0" borderId="0" applyFont="0" applyFill="0" applyBorder="0" applyAlignment="0" applyProtection="0"/>
    <xf numFmtId="165" fontId="0" fillId="0" borderId="0" applyFont="0" applyFill="0" applyBorder="0" applyAlignment="0" applyProtection="0"/>
    <xf numFmtId="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0" fillId="0" borderId="0">
      <alignment/>
      <protection/>
    </xf>
    <xf numFmtId="0" fontId="2" fillId="0" borderId="0">
      <alignment/>
      <protection/>
    </xf>
    <xf numFmtId="164" fontId="0" fillId="0" borderId="0" applyFont="0" applyFill="0" applyBorder="0" applyAlignment="0" applyProtection="0"/>
    <xf numFmtId="166" fontId="0" fillId="0" borderId="0" applyFont="0" applyFill="0" applyBorder="0" applyAlignment="0" applyProtection="0"/>
    <xf numFmtId="165" fontId="0" fillId="0" borderId="0" applyFont="0" applyFill="0" applyBorder="0" applyAlignment="0" applyProtection="0"/>
    <xf numFmtId="165" fontId="0" fillId="0" borderId="0" applyFont="0" applyFill="0" applyBorder="0" applyAlignment="0" applyProtection="0"/>
    <xf numFmtId="9" fontId="0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30" applyFont="1" applyAlignment="1" applyProtection="1">
      <alignment horizontal="left"/>
      <protection hidden="1"/>
    </xf>
    <xf numFmtId="4" fontId="3" fillId="0" borderId="0" xfId="30" applyNumberFormat="1" applyFont="1" applyProtection="1">
      <alignment/>
      <protection locked="0"/>
    </xf>
    <xf numFmtId="0" fontId="2" fillId="0" borderId="0" xfId="30" applyFont="1" applyProtection="1">
      <alignment/>
      <protection hidden="1"/>
    </xf>
    <xf numFmtId="37" fontId="2" fillId="0" borderId="0" xfId="30" applyNumberFormat="1" applyFont="1" applyProtection="1">
      <alignment/>
      <protection hidden="1"/>
    </xf>
    <xf numFmtId="0" fontId="4" fillId="0" borderId="0" xfId="30" applyFont="1" applyProtection="1">
      <alignment/>
      <protection hidden="1"/>
    </xf>
    <xf numFmtId="3" fontId="2" fillId="0" borderId="0" xfId="30" applyNumberFormat="1" applyFont="1" applyAlignment="1" applyProtection="1">
      <alignment horizontal="center"/>
      <protection hidden="1"/>
    </xf>
    <xf numFmtId="3" fontId="5" fillId="0" borderId="0" xfId="30" applyNumberFormat="1" applyFont="1" applyProtection="1">
      <alignment/>
      <protection hidden="1"/>
    </xf>
    <xf numFmtId="0" fontId="7" fillId="0" borderId="0" xfId="30" applyFont="1" applyAlignment="1" applyProtection="1">
      <alignment/>
      <protection hidden="1"/>
    </xf>
    <xf numFmtId="0" fontId="9" fillId="0" borderId="0" xfId="0" applyFont="1"/>
    <xf numFmtId="0" fontId="10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2" borderId="2" xfId="0" applyFont="1" applyFill="1" applyBorder="1" applyAlignment="1">
      <alignment horizontal="centerContinuous" vertical="center"/>
    </xf>
    <xf numFmtId="0" fontId="10" fillId="2" borderId="0" xfId="0" applyFont="1" applyFill="1" applyBorder="1" applyAlignment="1">
      <alignment horizontal="center" vertical="center"/>
    </xf>
    <xf numFmtId="165" fontId="10" fillId="0" borderId="0" xfId="25" applyFont="1" applyFill="1" applyBorder="1" applyAlignment="1">
      <alignment horizontal="center"/>
    </xf>
    <xf numFmtId="165" fontId="10" fillId="2" borderId="0" xfId="25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0" xfId="0" applyBorder="1"/>
    <xf numFmtId="0" fontId="13" fillId="0" borderId="0" xfId="0" applyFont="1" applyBorder="1" applyAlignment="1">
      <alignment vertical="center"/>
    </xf>
    <xf numFmtId="0" fontId="0" fillId="0" borderId="8" xfId="0" applyBorder="1"/>
    <xf numFmtId="0" fontId="13" fillId="0" borderId="0" xfId="0" applyFont="1" applyBorder="1" applyAlignment="1">
      <alignment vertical="center" wrapText="1"/>
    </xf>
    <xf numFmtId="0" fontId="0" fillId="0" borderId="3" xfId="0" applyBorder="1"/>
    <xf numFmtId="0" fontId="0" fillId="0" borderId="4" xfId="0" applyBorder="1"/>
    <xf numFmtId="0" fontId="13" fillId="0" borderId="4" xfId="0" applyFont="1" applyBorder="1" applyAlignment="1">
      <alignment vertical="center" wrapText="1"/>
    </xf>
    <xf numFmtId="0" fontId="0" fillId="0" borderId="9" xfId="0" applyBorder="1"/>
    <xf numFmtId="0" fontId="12" fillId="0" borderId="5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0" fillId="0" borderId="10" xfId="0" applyBorder="1"/>
    <xf numFmtId="0" fontId="0" fillId="0" borderId="1" xfId="0" applyBorder="1"/>
    <xf numFmtId="0" fontId="13" fillId="0" borderId="1" xfId="0" applyFont="1" applyBorder="1" applyAlignment="1">
      <alignment vertical="center"/>
    </xf>
    <xf numFmtId="0" fontId="0" fillId="0" borderId="11" xfId="0" applyBorder="1"/>
    <xf numFmtId="0" fontId="12" fillId="0" borderId="10" xfId="0" applyFont="1" applyBorder="1" applyAlignment="1">
      <alignment vertical="center" wrapText="1"/>
    </xf>
    <xf numFmtId="0" fontId="13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Continuous" vertic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11" fillId="0" borderId="0" xfId="0" applyFont="1" applyBorder="1" applyAlignment="1">
      <alignment vertical="center" wrapText="1"/>
    </xf>
    <xf numFmtId="165" fontId="10" fillId="0" borderId="0" xfId="25" applyFont="1" applyFill="1" applyBorder="1" applyAlignment="1">
      <alignment horizontal="center"/>
    </xf>
    <xf numFmtId="0" fontId="9" fillId="0" borderId="0" xfId="0" applyFont="1" applyBorder="1" applyAlignment="1">
      <alignment vertical="center" wrapText="1"/>
    </xf>
    <xf numFmtId="0" fontId="10" fillId="2" borderId="1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165" fontId="10" fillId="0" borderId="8" xfId="25" applyFont="1" applyFill="1" applyBorder="1" applyAlignment="1">
      <alignment horizontal="center"/>
    </xf>
    <xf numFmtId="165" fontId="10" fillId="2" borderId="8" xfId="25" applyFont="1" applyFill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3" fontId="2" fillId="0" borderId="0" xfId="30" applyNumberFormat="1" applyFont="1" applyAlignment="1" applyProtection="1">
      <alignment horizontal="center"/>
      <protection hidden="1"/>
    </xf>
    <xf numFmtId="0" fontId="6" fillId="0" borderId="0" xfId="30" applyFont="1" applyAlignment="1" applyProtection="1">
      <alignment horizontal="center"/>
      <protection hidden="1"/>
    </xf>
    <xf numFmtId="0" fontId="7" fillId="0" borderId="0" xfId="30" applyFont="1" applyAlignment="1" applyProtection="1">
      <alignment horizontal="center"/>
      <protection hidden="1"/>
    </xf>
    <xf numFmtId="0" fontId="14" fillId="0" borderId="1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5" fillId="0" borderId="17" xfId="0" applyFont="1" applyBorder="1" applyAlignment="1">
      <alignment horizontal="left"/>
    </xf>
    <xf numFmtId="0" fontId="15" fillId="0" borderId="18" xfId="0" applyFont="1" applyBorder="1" applyAlignment="1">
      <alignment horizontal="left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</cellXfs>
  <cellStyles count="22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Binlik Ayracı 2" xfId="20"/>
    <cellStyle name="Binlik Ayracı 2 2" xfId="21"/>
    <cellStyle name="Binlik Ayracı 3" xfId="22"/>
    <cellStyle name="Binlik Ayracı 4" xfId="23"/>
    <cellStyle name="Binlik Ayracı 4 2" xfId="24"/>
    <cellStyle name="Comma 2" xfId="25"/>
    <cellStyle name="Comma 2 2" xfId="26"/>
    <cellStyle name="Comma0" xfId="27"/>
    <cellStyle name="Currency0" xfId="28"/>
    <cellStyle name="Normal 2" xfId="29"/>
    <cellStyle name="Normal_KARTES" xfId="30"/>
    <cellStyle name="ParaBirimi 2" xfId="31"/>
    <cellStyle name="Virgül [0]_14.160010" xfId="32"/>
    <cellStyle name="Virgül 2" xfId="33"/>
    <cellStyle name="Virgül 3" xfId="34"/>
    <cellStyle name="Yüzde 2" xfId="35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9" Type="http://schemas.openxmlformats.org/officeDocument/2006/relationships/externalLink" Target="externalLinks/externalLink1.xml" /><Relationship Id="rId1" Type="http://schemas.openxmlformats.org/officeDocument/2006/relationships/theme" Target="theme/theme1.xml" /><Relationship Id="rId8" Type="http://schemas.openxmlformats.org/officeDocument/2006/relationships/customXml" Target="../customXml/item3.xml" /><Relationship Id="rId6" Type="http://schemas.openxmlformats.org/officeDocument/2006/relationships/customXml" Target="../customXml/item1.xml" /><Relationship Id="rId7" Type="http://schemas.openxmlformats.org/officeDocument/2006/relationships/customXml" Target="../customXml/item2.xml" /><Relationship Id="rId10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11</xdr:col>
      <xdr:colOff>260350</xdr:colOff>
      <xdr:row>37</xdr:row>
      <xdr:rowOff>158750</xdr:rowOff>
    </xdr:from>
    <xdr:to>
      <xdr:col>11</xdr:col>
      <xdr:colOff>272415</xdr:colOff>
      <xdr:row>37</xdr:row>
      <xdr:rowOff>171450</xdr:rowOff>
    </xdr:to>
    <xdr:sp fLocksText="0">
      <xdr:nvSpPr>
        <xdr:cNvPr id="7" name="Rectangle 24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SpPr>
          <a:spLocks noChangeArrowheads="1"/>
        </xdr:cNvSpPr>
      </xdr:nvSpPr>
      <xdr:spPr bwMode="auto">
        <a:xfrm>
          <a:off x="7429500" y="13735050"/>
          <a:ext cx="9525" cy="9525"/>
        </a:xfrm>
        <a:prstGeom prst="rect"/>
        <a:solidFill>
          <a:srgbClr val="17365D"/>
        </a:solidFill>
        <a:ln w="9525">
          <a:solidFill>
            <a:srgbClr val="FFFFFF"/>
          </a:solidFill>
          <a:miter lim="800000"/>
        </a:ln>
      </xdr:spPr>
      <xdr:txBody>
        <a:bodyPr lIns="91440" tIns="45720" rIns="91440" bIns="45720" vert="horz" wrap="square" anchor="t" anchorCtr="0" upright="1">
          <a:noAutofit/>
        </a:bodyPr>
        <a:lstStyle/>
        <a:p>
          <a:endParaRPr lang="tr-TR"/>
        </a:p>
      </xdr:txBody>
    </xdr:sp>
    <xdr:clientData/>
  </xdr:twoCellAnchor>
  <xdr:twoCellAnchor editAs="oneCell">
    <xdr:from>
      <xdr:col>1</xdr:col>
      <xdr:colOff>130968</xdr:colOff>
      <xdr:row>0</xdr:row>
      <xdr:rowOff>47625</xdr:rowOff>
    </xdr:from>
    <xdr:to>
      <xdr:col>4</xdr:col>
      <xdr:colOff>261937</xdr:colOff>
      <xdr:row>3</xdr:row>
      <xdr:rowOff>145256</xdr:rowOff>
    </xdr:to>
    <xdr:pic>
      <xdr:nvPicPr>
        <xdr:cNvPr id="4" name="Resim 3" descr="C:\Users\MP5085\AppData\Local\Microsoft\Windows\INetCache\Content.Word\palmet-mühendislik-logo.jpg">
          <a:extLst>
            <a:ext uri="{FF2B5EF4-FFF2-40B4-BE49-F238E27FC236}">
              <a16:creationId xmlns:a16="http://schemas.microsoft.com/office/drawing/2014/main" id="{ee1c7efe-9264-4551-9ef0-e76ae6929e36}"/>
            </a:ext>
          </a:extLst>
        </xdr:cNvPr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47650" y="47625"/>
          <a:ext cx="1619250" cy="1028700"/>
        </a:xfrm>
        <a:prstGeom prst="rect"/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&#160;\EK&#304;PLERE%20G&#214;RE%20&#304;LERLEME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İSTE&amp;PE"/>
      <sheetName val="MALZEMELER&amp;PE"/>
      <sheetName val="LİSTE&amp;SH"/>
      <sheetName val="LİSTE&amp;GSH"/>
      <sheetName val="DİĞER&amp;1"/>
      <sheetName val="MALZEMELER&amp;SH-GSH"/>
      <sheetName val="TOPLAM"/>
      <sheetName val="Sayf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>
            <v>20</v>
          </cell>
          <cell r="B4" t="str">
            <v>S700</v>
          </cell>
        </row>
        <row r="5">
          <cell r="A5">
            <v>32</v>
          </cell>
          <cell r="B5" t="str">
            <v>CES200</v>
          </cell>
        </row>
        <row r="6">
          <cell r="A6">
            <v>40</v>
          </cell>
          <cell r="B6" t="str">
            <v>S200</v>
          </cell>
        </row>
        <row r="7">
          <cell r="A7">
            <v>63</v>
          </cell>
          <cell r="B7" t="str">
            <v>S300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102"/>
  <sheetViews>
    <sheetView workbookViewId="0" topLeftCell="A1">
      <selection pane="topLeft" activeCell="B3" sqref="B3"/>
    </sheetView>
  </sheetViews>
  <sheetFormatPr defaultColWidth="13.7142857142857" defaultRowHeight="12" customHeight="1"/>
  <cols>
    <col min="1" max="16384" width="13.7142857142857" style="3"/>
  </cols>
  <sheetData>
    <row r="2" spans="1:4" ht="12" customHeight="1">
      <c r="A2" s="1" t="s">
        <v>1</v>
      </c>
      <c r="B2" s="2" t="e">
        <f>#REF!</f>
        <v>#REF!</v>
      </c>
      <c r="D2" s="4" t="e">
        <f>TRUNC($B$2/1)</f>
        <v>#REF!</v>
      </c>
    </row>
    <row r="3" spans="1:3" ht="24" customHeight="1">
      <c r="A3" s="1" t="s">
        <v>2</v>
      </c>
      <c r="B3" s="5" t="e">
        <f>+B22</f>
        <v>#REF!</v>
      </c>
      <c r="C3" s="4"/>
    </row>
    <row r="4" spans="1:1" ht="12" customHeight="1">
      <c r="A4" s="1" t="s">
        <v>0</v>
      </c>
    </row>
    <row r="6" spans="4:13" ht="12" customHeight="1"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  <c r="M6" s="1" t="s">
        <v>12</v>
      </c>
    </row>
    <row r="7" spans="15:15" ht="12" customHeight="1">
      <c r="O7" s="3" t="s">
        <v>13</v>
      </c>
    </row>
    <row r="8" spans="1:15" ht="12" customHeight="1">
      <c r="A8" s="3" t="s">
        <v>14</v>
      </c>
      <c r="B8" s="4" t="e">
        <f>TRUNC($B$2/1000000000000)</f>
        <v>#REF!</v>
      </c>
      <c r="C8" s="3" t="e">
        <f>TRUNC($B$2/1000000000000)-B7*10</f>
        <v>#REF!</v>
      </c>
      <c r="D8" s="3" t="e">
        <f>IF(C8=1,"BİR","")</f>
        <v>#REF!</v>
      </c>
      <c r="E8" s="3" t="e">
        <f>IF(C8=2,"İKİ","")</f>
        <v>#REF!</v>
      </c>
      <c r="F8" s="3" t="e">
        <f>IF(C8=3,"ÜÇ","")</f>
        <v>#REF!</v>
      </c>
      <c r="G8" s="3" t="e">
        <f>IF(C8=4,"DÖRT","")</f>
        <v>#REF!</v>
      </c>
      <c r="H8" s="3" t="e">
        <f>IF(C8=5,"BEŞ","")</f>
        <v>#REF!</v>
      </c>
      <c r="I8" s="3" t="e">
        <f>IF(C8=6,"ALTI","")</f>
        <v>#REF!</v>
      </c>
      <c r="J8" s="3" t="e">
        <f>IF(C8=7,"YEDİ","")</f>
        <v>#REF!</v>
      </c>
      <c r="K8" s="3" t="e">
        <f>IF(C8=8,"SEKİZ","")</f>
        <v>#REF!</v>
      </c>
      <c r="L8" s="3" t="e">
        <f>IF(C8=9,"DOKUZ","")</f>
        <v>#REF!</v>
      </c>
      <c r="M8" s="3" t="e">
        <f>IF((C6+C7+C8)&gt;0,"TİRİLYON","")</f>
        <v>#REF!</v>
      </c>
      <c r="N8" s="3" t="e">
        <f t="shared" si="0" ref="N8:N20">CONCATENATE(D8,E8,F8,G8,H8,I8,J8,K8,L8,M8)</f>
        <v>#REF!</v>
      </c>
      <c r="O8" s="3" t="e">
        <f t="shared" si="1" ref="O8:O20">+N8</f>
        <v>#REF!</v>
      </c>
    </row>
    <row r="9" spans="1:15" ht="12" customHeight="1">
      <c r="A9" s="3" t="s">
        <v>15</v>
      </c>
      <c r="B9" s="4" t="e">
        <f>TRUNC($B$2/100000000000)</f>
        <v>#REF!</v>
      </c>
      <c r="C9" s="3" t="e">
        <f>TRUNC($B$2/100000000000)-B8*10</f>
        <v>#REF!</v>
      </c>
      <c r="D9" s="3" t="e">
        <f>IF(C9=1,"YÜZ","")</f>
        <v>#REF!</v>
      </c>
      <c r="E9" s="3" t="e">
        <f>IF(C9=2,"İKİYÜZ","")</f>
        <v>#REF!</v>
      </c>
      <c r="F9" s="3" t="e">
        <f>IF(C9=3,"ÜÇYÜZ","")</f>
        <v>#REF!</v>
      </c>
      <c r="G9" s="3" t="e">
        <f>IF(C9=4,"DÖRTYÜZ","")</f>
        <v>#REF!</v>
      </c>
      <c r="H9" s="3" t="e">
        <f>IF(C9=5,"BEŞYÜZ","")</f>
        <v>#REF!</v>
      </c>
      <c r="I9" s="3" t="e">
        <f>IF(C9=6,"ALTIYÜZ","")</f>
        <v>#REF!</v>
      </c>
      <c r="J9" s="3" t="e">
        <f>IF(C9=7,"YEDİYÜZ","")</f>
        <v>#REF!</v>
      </c>
      <c r="K9" s="3" t="e">
        <f>IF(C9=8,"SEKİZYÜZ","")</f>
        <v>#REF!</v>
      </c>
      <c r="L9" s="3" t="e">
        <f>IF(C9=9,"DOKUZYÜZ","")</f>
        <v>#REF!</v>
      </c>
      <c r="N9" s="3" t="e">
        <f t="shared" si="0"/>
        <v>#REF!</v>
      </c>
      <c r="O9" s="3" t="e">
        <f t="shared" si="1"/>
        <v>#REF!</v>
      </c>
    </row>
    <row r="10" spans="1:15" ht="12" customHeight="1">
      <c r="A10" s="3" t="s">
        <v>16</v>
      </c>
      <c r="B10" s="4" t="e">
        <f>TRUNC($B$2/10000000000)</f>
        <v>#REF!</v>
      </c>
      <c r="C10" s="3" t="e">
        <f>TRUNC($B$2/10000000000)-B9*10</f>
        <v>#REF!</v>
      </c>
      <c r="D10" s="3" t="e">
        <f>IF(C10=1,"ON","")</f>
        <v>#REF!</v>
      </c>
      <c r="E10" s="3" t="e">
        <f>IF(C10=2,"YİRMİ","")</f>
        <v>#REF!</v>
      </c>
      <c r="F10" s="3" t="e">
        <f>IF(C10=3,"OTUZ","")</f>
        <v>#REF!</v>
      </c>
      <c r="G10" s="3" t="e">
        <f>IF(C10=4,"KIRK","")</f>
        <v>#REF!</v>
      </c>
      <c r="H10" s="3" t="e">
        <f>IF(C10=5,"ELLİ","")</f>
        <v>#REF!</v>
      </c>
      <c r="I10" s="3" t="e">
        <f>IF(C10=6,"ALTMIŞ","")</f>
        <v>#REF!</v>
      </c>
      <c r="J10" s="3" t="e">
        <f>IF(C10=7,"YETMİŞ","")</f>
        <v>#REF!</v>
      </c>
      <c r="K10" s="3" t="e">
        <f>IF(C10=8,"SEKSEN","")</f>
        <v>#REF!</v>
      </c>
      <c r="L10" s="3" t="e">
        <f>IF(C10=9,"DOKSAN","")</f>
        <v>#REF!</v>
      </c>
      <c r="N10" s="3" t="e">
        <f t="shared" si="0"/>
        <v>#REF!</v>
      </c>
      <c r="O10" s="3" t="e">
        <f t="shared" si="1"/>
        <v>#REF!</v>
      </c>
    </row>
    <row r="11" spans="1:15" ht="12" customHeight="1">
      <c r="A11" s="1" t="s">
        <v>17</v>
      </c>
      <c r="B11" s="4" t="e">
        <f>TRUNC($B$2/1000000000)</f>
        <v>#REF!</v>
      </c>
      <c r="C11" s="3" t="e">
        <f>TRUNC($B$2/1000000000)-B10*10</f>
        <v>#REF!</v>
      </c>
      <c r="D11" s="3" t="e">
        <f>IF(C11=1,"BİR","")</f>
        <v>#REF!</v>
      </c>
      <c r="E11" s="3" t="e">
        <f>IF(C11=2,"İKİ","")</f>
        <v>#REF!</v>
      </c>
      <c r="F11" s="3" t="e">
        <f>IF(C11=3,"ÜÇ","")</f>
        <v>#REF!</v>
      </c>
      <c r="G11" s="3" t="e">
        <f>IF(C11=4,"DÖRT","")</f>
        <v>#REF!</v>
      </c>
      <c r="H11" s="3" t="e">
        <f>IF(C11=5,"BEŞ","")</f>
        <v>#REF!</v>
      </c>
      <c r="I11" s="3" t="e">
        <f>IF(C11=6,"ALTI","")</f>
        <v>#REF!</v>
      </c>
      <c r="J11" s="3" t="e">
        <f>IF(C11=7,"YEDİ","")</f>
        <v>#REF!</v>
      </c>
      <c r="K11" s="3" t="e">
        <f>IF(C11=8,"SEKİZ","")</f>
        <v>#REF!</v>
      </c>
      <c r="L11" s="3" t="e">
        <f>IF(C11=9,"DOKUZ","")</f>
        <v>#REF!</v>
      </c>
      <c r="M11" s="3" t="e">
        <f>IF((C9+C10+C11)&gt;0,"MİLYAR","")</f>
        <v>#REF!</v>
      </c>
      <c r="N11" s="3" t="e">
        <f t="shared" si="0"/>
        <v>#REF!</v>
      </c>
      <c r="O11" s="3" t="e">
        <f t="shared" si="1"/>
        <v>#REF!</v>
      </c>
    </row>
    <row r="12" spans="1:15" ht="12" customHeight="1">
      <c r="A12" s="1" t="s">
        <v>18</v>
      </c>
      <c r="B12" s="4" t="e">
        <f>TRUNC($B$2/100000000)</f>
        <v>#REF!</v>
      </c>
      <c r="C12" s="3" t="e">
        <f>TRUNC($B$2/100000000)-B11*10</f>
        <v>#REF!</v>
      </c>
      <c r="D12" s="3" t="e">
        <f>IF(C12=1,"YÜZ","")</f>
        <v>#REF!</v>
      </c>
      <c r="E12" s="3" t="e">
        <f>IF(C12=2,"İKİYÜZ","")</f>
        <v>#REF!</v>
      </c>
      <c r="F12" s="3" t="e">
        <f>IF(C12=3,"ÜÇYÜZ","")</f>
        <v>#REF!</v>
      </c>
      <c r="G12" s="3" t="e">
        <f>IF(C12=4,"DÖRTYÜZ","")</f>
        <v>#REF!</v>
      </c>
      <c r="H12" s="3" t="e">
        <f>IF(C12=5,"BEŞYÜZ","")</f>
        <v>#REF!</v>
      </c>
      <c r="I12" s="3" t="e">
        <f>IF(C12=6,"ALTIYÜZ","")</f>
        <v>#REF!</v>
      </c>
      <c r="J12" s="3" t="e">
        <f>IF(C12=7,"YEDİYÜZ","")</f>
        <v>#REF!</v>
      </c>
      <c r="K12" s="3" t="e">
        <f>IF(C12=8,"SEKİZYÜZ","")</f>
        <v>#REF!</v>
      </c>
      <c r="L12" s="3" t="e">
        <f>IF(C12=9,"DOKUZYÜZ","")</f>
        <v>#REF!</v>
      </c>
      <c r="N12" s="3" t="e">
        <f t="shared" si="0"/>
        <v>#REF!</v>
      </c>
      <c r="O12" s="3" t="e">
        <f t="shared" si="1"/>
        <v>#REF!</v>
      </c>
    </row>
    <row r="13" spans="1:15" ht="12" customHeight="1">
      <c r="A13" s="1" t="s">
        <v>19</v>
      </c>
      <c r="B13" s="4" t="e">
        <f>TRUNC(B2/10000000)</f>
        <v>#REF!</v>
      </c>
      <c r="C13" s="3" t="e">
        <f>TRUNC($B$2/10000000)-B12*10</f>
        <v>#REF!</v>
      </c>
      <c r="D13" s="3" t="e">
        <f>IF(C13=1,"ON","")</f>
        <v>#REF!</v>
      </c>
      <c r="E13" s="3" t="e">
        <f>IF(C13=2,"YİRMİ","")</f>
        <v>#REF!</v>
      </c>
      <c r="F13" s="3" t="e">
        <f>IF(C13=3,"OTUZ","")</f>
        <v>#REF!</v>
      </c>
      <c r="G13" s="3" t="e">
        <f>IF(C13=4,"KIRK","")</f>
        <v>#REF!</v>
      </c>
      <c r="H13" s="3" t="e">
        <f>IF(C13=5,"ELLİ","")</f>
        <v>#REF!</v>
      </c>
      <c r="I13" s="3" t="e">
        <f>IF(C13=6,"ALTMIŞ","")</f>
        <v>#REF!</v>
      </c>
      <c r="J13" s="3" t="e">
        <f>IF(C13=7,"YETMİŞ","")</f>
        <v>#REF!</v>
      </c>
      <c r="K13" s="3" t="e">
        <f>IF(C13=8,"SEKSEN","")</f>
        <v>#REF!</v>
      </c>
      <c r="L13" s="3" t="e">
        <f>IF(C13=9,"DOKSAN","")</f>
        <v>#REF!</v>
      </c>
      <c r="N13" s="3" t="e">
        <f t="shared" si="0"/>
        <v>#REF!</v>
      </c>
      <c r="O13" s="3" t="e">
        <f t="shared" si="1"/>
        <v>#REF!</v>
      </c>
    </row>
    <row r="14" spans="1:15" ht="12" customHeight="1">
      <c r="A14" s="1" t="s">
        <v>20</v>
      </c>
      <c r="B14" s="4" t="e">
        <f>TRUNC(B2/1000000)</f>
        <v>#REF!</v>
      </c>
      <c r="C14" s="3" t="e">
        <f>TRUNC($B$2/1000000)-B13*10</f>
        <v>#REF!</v>
      </c>
      <c r="D14" s="3" t="e">
        <f>IF(C14=1,"BİR","")</f>
        <v>#REF!</v>
      </c>
      <c r="E14" s="3" t="e">
        <f>IF(C14=2,"İKİ","")</f>
        <v>#REF!</v>
      </c>
      <c r="F14" s="3" t="e">
        <f>IF(C14=3,"ÜÇ","")</f>
        <v>#REF!</v>
      </c>
      <c r="G14" s="3" t="e">
        <f>IF(C14=4,"DÖRT","")</f>
        <v>#REF!</v>
      </c>
      <c r="H14" s="3" t="e">
        <f>IF(C14=5,"BEŞ","")</f>
        <v>#REF!</v>
      </c>
      <c r="I14" s="3" t="e">
        <f>IF(C14=6,"ALTI","")</f>
        <v>#REF!</v>
      </c>
      <c r="J14" s="3" t="e">
        <f>IF(C14=7,"YEDİ","")</f>
        <v>#REF!</v>
      </c>
      <c r="K14" s="3" t="e">
        <f>IF(C14=8,"SEKİZ","")</f>
        <v>#REF!</v>
      </c>
      <c r="L14" s="3" t="e">
        <f>IF(C14=9,"DOKUZ","")</f>
        <v>#REF!</v>
      </c>
      <c r="M14" s="3" t="e">
        <f>IF((C12+C13+C14)&gt;0,"MİLYON","")</f>
        <v>#REF!</v>
      </c>
      <c r="N14" s="3" t="e">
        <f t="shared" si="0"/>
        <v>#REF!</v>
      </c>
      <c r="O14" s="3" t="e">
        <f t="shared" si="1"/>
        <v>#REF!</v>
      </c>
    </row>
    <row r="15" spans="1:15" ht="12" customHeight="1">
      <c r="A15" s="1" t="s">
        <v>21</v>
      </c>
      <c r="B15" s="4" t="e">
        <f>TRUNC(B2/100000)</f>
        <v>#REF!</v>
      </c>
      <c r="C15" s="3" t="e">
        <f>TRUNC($B$2/100000)-B14*10</f>
        <v>#REF!</v>
      </c>
      <c r="D15" s="3" t="e">
        <f>IF(C15=1,"YÜZ","")</f>
        <v>#REF!</v>
      </c>
      <c r="E15" s="3" t="e">
        <f>IF(C15=2,"İKİYÜZ","")</f>
        <v>#REF!</v>
      </c>
      <c r="F15" s="3" t="e">
        <f>IF(C15=3,"ÜÇYÜZ","")</f>
        <v>#REF!</v>
      </c>
      <c r="G15" s="3" t="e">
        <f>IF(C15=4,"DÖRTYÜZ","")</f>
        <v>#REF!</v>
      </c>
      <c r="H15" s="3" t="e">
        <f>IF(C15=5,"BEŞYÜZ","")</f>
        <v>#REF!</v>
      </c>
      <c r="I15" s="3" t="e">
        <f>IF(C15=6,"ALTIYÜZ","")</f>
        <v>#REF!</v>
      </c>
      <c r="J15" s="3" t="e">
        <f>IF(C15=7,"YEDİYÜZ","")</f>
        <v>#REF!</v>
      </c>
      <c r="K15" s="3" t="e">
        <f>IF(C15=8,"SEKİZYÜZ","")</f>
        <v>#REF!</v>
      </c>
      <c r="L15" s="3" t="e">
        <f>IF(C15=9,"DOKUZYÜZ","")</f>
        <v>#REF!</v>
      </c>
      <c r="M15" s="3" t="e">
        <f>IF(C15=0,"","")</f>
        <v>#REF!</v>
      </c>
      <c r="N15" s="3" t="e">
        <f t="shared" si="0"/>
        <v>#REF!</v>
      </c>
      <c r="O15" s="3" t="e">
        <f t="shared" si="1"/>
        <v>#REF!</v>
      </c>
    </row>
    <row r="16" spans="1:15" ht="12" customHeight="1">
      <c r="A16" s="1" t="s">
        <v>22</v>
      </c>
      <c r="B16" s="4" t="e">
        <f>TRUNC(B2/10000)</f>
        <v>#REF!</v>
      </c>
      <c r="C16" s="3" t="e">
        <f>TRUNC($B$2/10000)-B15*10</f>
        <v>#REF!</v>
      </c>
      <c r="D16" s="3" t="e">
        <f>IF(C16=1,"ON","")</f>
        <v>#REF!</v>
      </c>
      <c r="E16" s="3" t="e">
        <f>IF(C16=2,"YİRMİ","")</f>
        <v>#REF!</v>
      </c>
      <c r="F16" s="3" t="e">
        <f>IF(C16=3,"OTUZ","")</f>
        <v>#REF!</v>
      </c>
      <c r="G16" s="3" t="e">
        <f>IF(C16=4,"KIRK","")</f>
        <v>#REF!</v>
      </c>
      <c r="H16" s="3" t="e">
        <f>IF(C16=5,"ELLİ","")</f>
        <v>#REF!</v>
      </c>
      <c r="I16" s="3" t="e">
        <f>IF(C16=6,"ALTMIŞ","")</f>
        <v>#REF!</v>
      </c>
      <c r="J16" s="3" t="e">
        <f>IF(C16=7,"YETMİŞ","")</f>
        <v>#REF!</v>
      </c>
      <c r="K16" s="3" t="e">
        <f>IF(C16=8,"SEKSEN","")</f>
        <v>#REF!</v>
      </c>
      <c r="L16" s="3" t="e">
        <f>IF(C16=9,"DOKSAN","")</f>
        <v>#REF!</v>
      </c>
      <c r="M16" s="3" t="e">
        <f>IF(C16=0,"","")</f>
        <v>#REF!</v>
      </c>
      <c r="N16" s="3" t="e">
        <f t="shared" si="0"/>
        <v>#REF!</v>
      </c>
      <c r="O16" s="3" t="e">
        <f t="shared" si="1"/>
        <v>#REF!</v>
      </c>
    </row>
    <row r="17" spans="1:15" ht="12" customHeight="1">
      <c r="A17" s="1" t="s">
        <v>23</v>
      </c>
      <c r="B17" s="4" t="e">
        <f>TRUNC(B2/1000)</f>
        <v>#REF!</v>
      </c>
      <c r="C17" s="3" t="e">
        <f>TRUNC($B$2/1000)-B16*10</f>
        <v>#REF!</v>
      </c>
      <c r="D17" s="3" t="e">
        <f>IF(C17=1,"BİR","")</f>
        <v>#REF!</v>
      </c>
      <c r="E17" s="3" t="e">
        <f>IF(C17=2,"İKİ","")</f>
        <v>#REF!</v>
      </c>
      <c r="F17" s="3" t="e">
        <f>IF(C17=3,"ÜÇ","")</f>
        <v>#REF!</v>
      </c>
      <c r="G17" s="3" t="e">
        <f>IF(C17=4,"DÖRT","")</f>
        <v>#REF!</v>
      </c>
      <c r="H17" s="3" t="e">
        <f>IF(C17=5,"BEŞ","")</f>
        <v>#REF!</v>
      </c>
      <c r="I17" s="3" t="e">
        <f>IF(C17=6,"ALTI","")</f>
        <v>#REF!</v>
      </c>
      <c r="J17" s="3" t="e">
        <f>IF(C17=7,"YEDİ","")</f>
        <v>#REF!</v>
      </c>
      <c r="K17" s="3" t="e">
        <f>IF(C17=8,"SEKİZ","")</f>
        <v>#REF!</v>
      </c>
      <c r="L17" s="3" t="e">
        <f>IF(C17=9,"DOKUZ","")</f>
        <v>#REF!</v>
      </c>
      <c r="M17" s="3" t="e">
        <f>IF((C15+C16+C17)&gt;0,"BİN","")</f>
        <v>#REF!</v>
      </c>
      <c r="N17" s="3" t="e">
        <f t="shared" si="0"/>
        <v>#REF!</v>
      </c>
      <c r="O17" s="3" t="e">
        <f t="shared" si="1"/>
        <v>#REF!</v>
      </c>
    </row>
    <row r="18" spans="1:15" ht="12" customHeight="1">
      <c r="A18" s="1" t="s">
        <v>24</v>
      </c>
      <c r="B18" s="4" t="e">
        <f>TRUNC(B2/100)</f>
        <v>#REF!</v>
      </c>
      <c r="C18" s="3" t="e">
        <f>TRUNC($B$2/100)-B17*10</f>
        <v>#REF!</v>
      </c>
      <c r="D18" s="3" t="e">
        <f>IF(C18=1,"YÜZ","")</f>
        <v>#REF!</v>
      </c>
      <c r="E18" s="3" t="e">
        <f>IF(C18=2,"İKİYÜZ","")</f>
        <v>#REF!</v>
      </c>
      <c r="F18" s="3" t="e">
        <f>IF(C18=3,"ÜÇYÜZ","")</f>
        <v>#REF!</v>
      </c>
      <c r="G18" s="3" t="e">
        <f>IF(C18=4,"DÖRTYÜZ","")</f>
        <v>#REF!</v>
      </c>
      <c r="H18" s="3" t="e">
        <f>IF(C18=5,"BEŞYÜZ","")</f>
        <v>#REF!</v>
      </c>
      <c r="I18" s="3" t="e">
        <f>IF(C18=6,"ALTIYÜZ","")</f>
        <v>#REF!</v>
      </c>
      <c r="J18" s="3" t="e">
        <f>IF(C18=7,"YEDİYÜZ","")</f>
        <v>#REF!</v>
      </c>
      <c r="K18" s="3" t="e">
        <f>IF(C18=8,"SEKİZYÜZ","")</f>
        <v>#REF!</v>
      </c>
      <c r="L18" s="3" t="e">
        <f>IF(C18=9,"DOKUZYÜZ","")</f>
        <v>#REF!</v>
      </c>
      <c r="N18" s="3" t="e">
        <f t="shared" si="0"/>
        <v>#REF!</v>
      </c>
      <c r="O18" s="3" t="e">
        <f t="shared" si="1"/>
        <v>#REF!</v>
      </c>
    </row>
    <row r="19" spans="1:15" ht="12" customHeight="1">
      <c r="A19" s="1" t="s">
        <v>25</v>
      </c>
      <c r="B19" s="4" t="e">
        <f>TRUNC(B2/10)</f>
        <v>#REF!</v>
      </c>
      <c r="C19" s="3" t="e">
        <f>TRUNC($B$2/10)-B18*10</f>
        <v>#REF!</v>
      </c>
      <c r="D19" s="3" t="e">
        <f>IF(C19=1,"ON","")</f>
        <v>#REF!</v>
      </c>
      <c r="E19" s="3" t="e">
        <f>IF(C19=2,"YİRMİ","")</f>
        <v>#REF!</v>
      </c>
      <c r="F19" s="3" t="e">
        <f>IF(C19=3,"OTUZ","")</f>
        <v>#REF!</v>
      </c>
      <c r="G19" s="3" t="e">
        <f>IF(C19=4,"KIRK","")</f>
        <v>#REF!</v>
      </c>
      <c r="H19" s="3" t="e">
        <f>IF(C19=5,"ELLİ","")</f>
        <v>#REF!</v>
      </c>
      <c r="I19" s="3" t="e">
        <f>IF(C19=6,"ALTMIŞ","")</f>
        <v>#REF!</v>
      </c>
      <c r="J19" s="3" t="e">
        <f>IF(C19=7,"YETMİŞ","")</f>
        <v>#REF!</v>
      </c>
      <c r="K19" s="3" t="e">
        <f>IF(C19=8,"SEKSEN","")</f>
        <v>#REF!</v>
      </c>
      <c r="L19" s="3" t="e">
        <f>IF(C19=9,"DOKSAN","")</f>
        <v>#REF!</v>
      </c>
      <c r="N19" s="3" t="e">
        <f t="shared" si="0"/>
        <v>#REF!</v>
      </c>
      <c r="O19" s="3" t="e">
        <f t="shared" si="1"/>
        <v>#REF!</v>
      </c>
    </row>
    <row r="20" spans="1:15" ht="12" customHeight="1">
      <c r="A20" s="1" t="s">
        <v>26</v>
      </c>
      <c r="B20" s="4" t="e">
        <f>TRUNC(B2/1)</f>
        <v>#REF!</v>
      </c>
      <c r="C20" s="3" t="e">
        <f>TRUNC($B$2/1)-B19*10</f>
        <v>#REF!</v>
      </c>
      <c r="D20" s="3" t="e">
        <f>IF(C20=1,"BİR","")</f>
        <v>#REF!</v>
      </c>
      <c r="E20" s="3" t="e">
        <f>IF(C20=2,"İKİ","")</f>
        <v>#REF!</v>
      </c>
      <c r="F20" s="3" t="e">
        <f>IF(C20=3,"ÜÇ","")</f>
        <v>#REF!</v>
      </c>
      <c r="G20" s="3" t="e">
        <f>IF(C20=4,"DÖRT","")</f>
        <v>#REF!</v>
      </c>
      <c r="H20" s="3" t="e">
        <f>IF(C20=5,"BEŞ","")</f>
        <v>#REF!</v>
      </c>
      <c r="I20" s="3" t="e">
        <f>IF(C20=6,"ALTI","")</f>
        <v>#REF!</v>
      </c>
      <c r="J20" s="3" t="e">
        <f>IF(C20=7,"YEDİ","")</f>
        <v>#REF!</v>
      </c>
      <c r="K20" s="3" t="e">
        <f>IF(C20=8,"SEKİZ","")</f>
        <v>#REF!</v>
      </c>
      <c r="L20" s="3" t="e">
        <f>IF(C20=9,"DOKUZ","")</f>
        <v>#REF!</v>
      </c>
      <c r="N20" s="3" t="e">
        <f t="shared" si="0"/>
        <v>#REF!</v>
      </c>
      <c r="O20" s="3" t="e">
        <f t="shared" si="1"/>
        <v>#REF!</v>
      </c>
    </row>
    <row r="21" spans="15:15" ht="12" customHeight="1">
      <c r="O21" s="3" t="s">
        <v>27</v>
      </c>
    </row>
    <row r="22" spans="2:2" ht="12" customHeight="1">
      <c r="B22" s="3" t="e">
        <f>CONCATENATE(O7,O8,O9,O10,O11,O12,O13,O14,O15,O16,O17,O18,O19,O20,O21,O29,O30,O31,O32)</f>
        <v>#REF!</v>
      </c>
    </row>
    <row r="23" spans="9:10" ht="12" customHeight="1">
      <c r="I23" s="67"/>
      <c r="J23" s="67"/>
    </row>
    <row r="24" spans="9:10" ht="12" customHeight="1">
      <c r="I24" s="6"/>
      <c r="J24" s="6"/>
    </row>
    <row r="25" spans="2:10" ht="12" customHeight="1">
      <c r="B25" s="7" t="e">
        <f>ROUND((B2-D2)*100,0)</f>
        <v>#REF!</v>
      </c>
      <c r="I25" s="6"/>
      <c r="J25" s="6"/>
    </row>
    <row r="27" spans="4:13" ht="12" customHeight="1">
      <c r="D27" s="1" t="s">
        <v>3</v>
      </c>
      <c r="E27" s="1" t="s">
        <v>4</v>
      </c>
      <c r="F27" s="1" t="s">
        <v>5</v>
      </c>
      <c r="G27" s="1" t="s">
        <v>6</v>
      </c>
      <c r="H27" s="1" t="s">
        <v>7</v>
      </c>
      <c r="I27" s="1" t="s">
        <v>8</v>
      </c>
      <c r="J27" s="1" t="s">
        <v>9</v>
      </c>
      <c r="K27" s="1" t="s">
        <v>10</v>
      </c>
      <c r="L27" s="1" t="s">
        <v>11</v>
      </c>
      <c r="M27" s="1" t="s">
        <v>12</v>
      </c>
    </row>
    <row r="29" spans="1:15" ht="12" customHeight="1">
      <c r="A29" s="1" t="s">
        <v>25</v>
      </c>
      <c r="B29" s="4" t="e">
        <f>TRUNC(B25/10)</f>
        <v>#REF!</v>
      </c>
      <c r="C29" s="3" t="e">
        <f>TRUNC($B$25/10)-B28*10</f>
        <v>#REF!</v>
      </c>
      <c r="D29" s="3" t="e">
        <f>IF(C29=1,"ON","")</f>
        <v>#REF!</v>
      </c>
      <c r="E29" s="3" t="e">
        <f>IF(C29=2,"YİRMİ","")</f>
        <v>#REF!</v>
      </c>
      <c r="F29" s="3" t="e">
        <f>IF(C29=3,"OTUZ","")</f>
        <v>#REF!</v>
      </c>
      <c r="G29" s="3" t="e">
        <f>IF(C29=4,"KIRK","")</f>
        <v>#REF!</v>
      </c>
      <c r="H29" s="3" t="e">
        <f>IF(C29=5,"ELLİ","")</f>
        <v>#REF!</v>
      </c>
      <c r="I29" s="3" t="e">
        <f>IF(C29=6,"ALTMIŞ","")</f>
        <v>#REF!</v>
      </c>
      <c r="J29" s="3" t="e">
        <f>IF(C29=7,"YETMİŞ","")</f>
        <v>#REF!</v>
      </c>
      <c r="K29" s="3" t="e">
        <f>IF(C29=8,"SEKSEN","")</f>
        <v>#REF!</v>
      </c>
      <c r="L29" s="3" t="e">
        <f>IF(C29=9,"DOKSAN","")</f>
        <v>#REF!</v>
      </c>
      <c r="N29" s="3" t="e">
        <f>CONCATENATE(D29,E29,F29,G29,H29,I29,J29,K29,L29,M29)</f>
        <v>#REF!</v>
      </c>
      <c r="O29" s="3" t="e">
        <f>+N29</f>
        <v>#REF!</v>
      </c>
    </row>
    <row r="30" spans="1:15" ht="12" customHeight="1">
      <c r="A30" s="1" t="s">
        <v>3</v>
      </c>
      <c r="B30" s="4" t="e">
        <f>TRUNC(B25/1)</f>
        <v>#REF!</v>
      </c>
      <c r="C30" s="3" t="e">
        <f>TRUNC($B$25/1)-B29*10</f>
        <v>#REF!</v>
      </c>
      <c r="D30" s="3" t="e">
        <f>IF(C30=1,"BİR","")</f>
        <v>#REF!</v>
      </c>
      <c r="E30" s="3" t="e">
        <f>IF(C30=2,"İKİ","")</f>
        <v>#REF!</v>
      </c>
      <c r="F30" s="3" t="e">
        <f>IF(C30=3,"ÜÇ","")</f>
        <v>#REF!</v>
      </c>
      <c r="G30" s="3" t="e">
        <f>IF(C30=4,"DÖRT","")</f>
        <v>#REF!</v>
      </c>
      <c r="H30" s="3" t="e">
        <f>IF(C30=5,"BEŞ","")</f>
        <v>#REF!</v>
      </c>
      <c r="I30" s="3" t="e">
        <f>IF(C30=6,"ALTI","")</f>
        <v>#REF!</v>
      </c>
      <c r="J30" s="3" t="e">
        <f>IF(C30=7,"YEDİ","")</f>
        <v>#REF!</v>
      </c>
      <c r="K30" s="3" t="e">
        <f>IF(C30=8,"SEKİZ","")</f>
        <v>#REF!</v>
      </c>
      <c r="L30" s="3" t="e">
        <f>IF(C30=9,"DOKUZ","")</f>
        <v>#REF!</v>
      </c>
      <c r="N30" s="3" t="e">
        <f>CONCATENATE(D30,E30,F30,G30,H30,I30,J30,K30,L30,M30)</f>
        <v>#REF!</v>
      </c>
      <c r="O30" s="3" t="e">
        <f>+N30</f>
        <v>#REF!</v>
      </c>
    </row>
    <row r="31" spans="15:15" ht="12" customHeight="1">
      <c r="O31" s="3" t="s">
        <v>28</v>
      </c>
    </row>
    <row r="81" spans="4:13" ht="12" customHeight="1">
      <c r="D81" s="68" t="s">
        <v>29</v>
      </c>
      <c r="E81" s="69"/>
      <c r="F81" s="69"/>
      <c r="G81" s="69"/>
      <c r="H81" s="69"/>
      <c r="I81" s="69"/>
      <c r="J81" s="69"/>
      <c r="K81" s="8"/>
      <c r="L81" s="8"/>
      <c r="M81" s="8"/>
    </row>
    <row r="82" spans="4:13" ht="12" customHeight="1">
      <c r="D82" s="69"/>
      <c r="E82" s="69"/>
      <c r="F82" s="69"/>
      <c r="G82" s="69"/>
      <c r="H82" s="69"/>
      <c r="I82" s="69"/>
      <c r="J82" s="69"/>
      <c r="K82" s="8"/>
      <c r="L82" s="8"/>
      <c r="M82" s="8"/>
    </row>
    <row r="83" spans="4:13" ht="12" customHeight="1">
      <c r="D83" s="69"/>
      <c r="E83" s="69"/>
      <c r="F83" s="69"/>
      <c r="G83" s="69"/>
      <c r="H83" s="69"/>
      <c r="I83" s="69"/>
      <c r="J83" s="69"/>
      <c r="K83" s="8"/>
      <c r="L83" s="8"/>
      <c r="M83" s="8"/>
    </row>
    <row r="84" spans="4:13" ht="12" customHeight="1">
      <c r="D84" s="69"/>
      <c r="E84" s="69"/>
      <c r="F84" s="69"/>
      <c r="G84" s="69"/>
      <c r="H84" s="69"/>
      <c r="I84" s="69"/>
      <c r="J84" s="69"/>
      <c r="K84" s="8"/>
      <c r="L84" s="8"/>
      <c r="M84" s="8"/>
    </row>
    <row r="85" spans="4:13" ht="12" customHeight="1">
      <c r="D85" s="69"/>
      <c r="E85" s="69"/>
      <c r="F85" s="69"/>
      <c r="G85" s="69"/>
      <c r="H85" s="69"/>
      <c r="I85" s="69"/>
      <c r="J85" s="69"/>
      <c r="K85" s="8"/>
      <c r="L85" s="8"/>
      <c r="M85" s="8"/>
    </row>
    <row r="86" spans="4:13" ht="12" customHeight="1">
      <c r="D86" s="69"/>
      <c r="E86" s="69"/>
      <c r="F86" s="69"/>
      <c r="G86" s="69"/>
      <c r="H86" s="69"/>
      <c r="I86" s="69"/>
      <c r="J86" s="69"/>
      <c r="K86" s="8"/>
      <c r="L86" s="8"/>
      <c r="M86" s="8"/>
    </row>
    <row r="87" spans="4:13" ht="12" customHeight="1">
      <c r="D87" s="69"/>
      <c r="E87" s="69"/>
      <c r="F87" s="69"/>
      <c r="G87" s="69"/>
      <c r="H87" s="69"/>
      <c r="I87" s="69"/>
      <c r="J87" s="69"/>
      <c r="K87" s="8"/>
      <c r="L87" s="8"/>
      <c r="M87" s="8"/>
    </row>
    <row r="88" spans="4:13" ht="12" customHeight="1">
      <c r="D88" s="69"/>
      <c r="E88" s="69"/>
      <c r="F88" s="69"/>
      <c r="G88" s="69"/>
      <c r="H88" s="69"/>
      <c r="I88" s="69"/>
      <c r="J88" s="69"/>
      <c r="K88" s="8"/>
      <c r="L88" s="8"/>
      <c r="M88" s="8"/>
    </row>
    <row r="89" spans="4:13" ht="12" customHeight="1">
      <c r="D89" s="69"/>
      <c r="E89" s="69"/>
      <c r="F89" s="69"/>
      <c r="G89" s="69"/>
      <c r="H89" s="69"/>
      <c r="I89" s="69"/>
      <c r="J89" s="69"/>
      <c r="K89" s="8"/>
      <c r="L89" s="8"/>
      <c r="M89" s="8"/>
    </row>
    <row r="90" spans="4:13" ht="12" customHeight="1">
      <c r="D90" s="69"/>
      <c r="E90" s="69"/>
      <c r="F90" s="69"/>
      <c r="G90" s="69"/>
      <c r="H90" s="69"/>
      <c r="I90" s="69"/>
      <c r="J90" s="69"/>
      <c r="K90" s="8"/>
      <c r="L90" s="8"/>
      <c r="M90" s="8"/>
    </row>
    <row r="91" spans="4:13" ht="12" customHeight="1">
      <c r="D91" s="69"/>
      <c r="E91" s="69"/>
      <c r="F91" s="69"/>
      <c r="G91" s="69"/>
      <c r="H91" s="69"/>
      <c r="I91" s="69"/>
      <c r="J91" s="69"/>
      <c r="K91" s="8"/>
      <c r="L91" s="8"/>
      <c r="M91" s="8"/>
    </row>
    <row r="92" spans="4:13" ht="12" customHeight="1">
      <c r="D92" s="69"/>
      <c r="E92" s="69"/>
      <c r="F92" s="69"/>
      <c r="G92" s="69"/>
      <c r="H92" s="69"/>
      <c r="I92" s="69"/>
      <c r="J92" s="69"/>
      <c r="K92" s="8"/>
      <c r="L92" s="8"/>
      <c r="M92" s="8"/>
    </row>
    <row r="93" spans="4:13" ht="12" customHeight="1">
      <c r="D93" s="69"/>
      <c r="E93" s="69"/>
      <c r="F93" s="69"/>
      <c r="G93" s="69"/>
      <c r="H93" s="69"/>
      <c r="I93" s="69"/>
      <c r="J93" s="69"/>
      <c r="K93" s="8"/>
      <c r="L93" s="8"/>
      <c r="M93" s="8"/>
    </row>
    <row r="94" spans="4:13" ht="12" customHeight="1">
      <c r="D94" s="69"/>
      <c r="E94" s="69"/>
      <c r="F94" s="69"/>
      <c r="G94" s="69"/>
      <c r="H94" s="69"/>
      <c r="I94" s="69"/>
      <c r="J94" s="69"/>
      <c r="K94" s="8"/>
      <c r="L94" s="8"/>
      <c r="M94" s="8"/>
    </row>
    <row r="95" spans="4:13" ht="12" customHeight="1">
      <c r="D95" s="69"/>
      <c r="E95" s="69"/>
      <c r="F95" s="69"/>
      <c r="G95" s="69"/>
      <c r="H95" s="69"/>
      <c r="I95" s="69"/>
      <c r="J95" s="69"/>
      <c r="K95" s="8"/>
      <c r="L95" s="8"/>
      <c r="M95" s="8"/>
    </row>
    <row r="96" spans="4:13" ht="12" customHeight="1">
      <c r="D96" s="69"/>
      <c r="E96" s="69"/>
      <c r="F96" s="69"/>
      <c r="G96" s="69"/>
      <c r="H96" s="69"/>
      <c r="I96" s="69"/>
      <c r="J96" s="69"/>
      <c r="K96" s="8"/>
      <c r="L96" s="8"/>
      <c r="M96" s="8"/>
    </row>
    <row r="97" spans="4:13" ht="12" customHeight="1">
      <c r="D97" s="69"/>
      <c r="E97" s="69"/>
      <c r="F97" s="69"/>
      <c r="G97" s="69"/>
      <c r="H97" s="69"/>
      <c r="I97" s="69"/>
      <c r="J97" s="69"/>
      <c r="K97" s="8"/>
      <c r="L97" s="8"/>
      <c r="M97" s="8"/>
    </row>
    <row r="98" spans="4:13" ht="12" customHeight="1">
      <c r="D98" s="8"/>
      <c r="E98" s="8"/>
      <c r="F98" s="8"/>
      <c r="G98" s="8"/>
      <c r="H98" s="8"/>
      <c r="I98" s="8"/>
      <c r="J98" s="8"/>
      <c r="K98" s="8"/>
      <c r="L98" s="8"/>
      <c r="M98" s="8"/>
    </row>
    <row r="99" spans="4:13" ht="12" customHeight="1">
      <c r="D99" s="8"/>
      <c r="E99" s="8"/>
      <c r="F99" s="8"/>
      <c r="G99" s="8"/>
      <c r="H99" s="8"/>
      <c r="I99" s="8"/>
      <c r="J99" s="8"/>
      <c r="K99" s="8"/>
      <c r="L99" s="8"/>
      <c r="M99" s="8"/>
    </row>
    <row r="100" spans="4:13" ht="12" customHeight="1">
      <c r="D100" s="8"/>
      <c r="E100" s="8"/>
      <c r="F100" s="8"/>
      <c r="G100" s="8"/>
      <c r="H100" s="8"/>
      <c r="I100" s="8"/>
      <c r="J100" s="8"/>
      <c r="K100" s="8"/>
      <c r="L100" s="8"/>
      <c r="M100" s="8"/>
    </row>
    <row r="101" spans="4:13" ht="12" customHeight="1">
      <c r="D101" s="8"/>
      <c r="E101" s="8"/>
      <c r="F101" s="8"/>
      <c r="G101" s="8"/>
      <c r="H101" s="8"/>
      <c r="I101" s="8"/>
      <c r="J101" s="8"/>
      <c r="K101" s="8"/>
      <c r="L101" s="8"/>
      <c r="M101" s="8"/>
    </row>
    <row r="102" spans="4:13" ht="12" customHeight="1">
      <c r="D102" s="8"/>
      <c r="E102" s="8"/>
      <c r="F102" s="8"/>
      <c r="G102" s="8"/>
      <c r="H102" s="8"/>
      <c r="I102" s="8"/>
      <c r="J102" s="8"/>
      <c r="K102" s="8"/>
      <c r="L102" s="8"/>
      <c r="M102" s="8"/>
    </row>
  </sheetData>
  <sheetProtection selectLockedCells="1" selectUnlockedCells="1"/>
  <mergeCells count="2">
    <mergeCell ref="I23:J23"/>
    <mergeCell ref="D81:J97"/>
  </mergeCells>
  <pageMargins left="0.75" right="0.75" top="1" bottom="1" header="0.5" footer="0.5"/>
  <pageSetup orientation="portrait" paperSiz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S44"/>
  <sheetViews>
    <sheetView showGridLines="0" showZeros="0" tabSelected="1" view="pageBreakPreview" zoomScale="80" zoomScaleNormal="80" zoomScaleSheetLayoutView="80" workbookViewId="0" topLeftCell="A1">
      <selection pane="topLeft" activeCell="A7" sqref="A7:O7"/>
    </sheetView>
  </sheetViews>
  <sheetFormatPr defaultColWidth="8.71428571428571" defaultRowHeight="15"/>
  <cols>
    <col min="1" max="1" width="1.71428571428571" style="11" customWidth="1"/>
    <col min="2" max="4" width="7.42857142857143" style="11" customWidth="1"/>
    <col min="5" max="5" width="9.71428571428571" style="11" customWidth="1"/>
    <col min="6" max="6" width="8.57142857142857" style="11" customWidth="1"/>
    <col min="7" max="7" width="5.28571428571429" style="11" customWidth="1"/>
    <col min="8" max="8" width="6.28571428571429" style="11" hidden="1" customWidth="1"/>
    <col min="9" max="9" width="41.5714285714286" style="11" customWidth="1"/>
    <col min="10" max="10" width="4.71428571428571" style="11" customWidth="1"/>
    <col min="11" max="11" width="13.7142857142857" style="11" customWidth="1"/>
    <col min="12" max="12" width="10.4285714285714" style="11" customWidth="1"/>
    <col min="13" max="13" width="9.71428571428571" style="11" customWidth="1"/>
    <col min="14" max="14" width="10.2857142857143" style="11" customWidth="1"/>
    <col min="15" max="15" width="11.7142857142857" style="11" customWidth="1"/>
    <col min="16" max="16" width="10.5714285714286" style="11" customWidth="1"/>
    <col min="17" max="17" width="3.42857142857143" style="11" customWidth="1"/>
    <col min="18" max="18" width="3.71428571428571" style="11" customWidth="1"/>
    <col min="19" max="19" width="8.71428571428571" style="9"/>
    <col min="20" max="16384" width="8.71428571428571" style="11"/>
  </cols>
  <sheetData>
    <row r="1" spans="1:19" ht="19.5" customHeight="1">
      <c r="A1" s="70"/>
      <c r="B1" s="71"/>
      <c r="C1" s="71"/>
      <c r="D1" s="71"/>
      <c r="E1" s="72"/>
      <c r="F1" s="87" t="s">
        <v>41</v>
      </c>
      <c r="G1" s="87"/>
      <c r="H1" s="87"/>
      <c r="I1" s="87"/>
      <c r="J1" s="87"/>
      <c r="K1" s="85" t="s">
        <v>42</v>
      </c>
      <c r="L1" s="85"/>
      <c r="M1" s="85"/>
      <c r="N1" s="85"/>
      <c r="O1" s="10"/>
      <c r="P1" s="58"/>
      <c r="Q1" s="10"/>
      <c r="R1" s="52"/>
      <c r="S1" s="53"/>
    </row>
    <row r="2" spans="1:19" ht="31.5" customHeight="1">
      <c r="A2" s="73"/>
      <c r="B2" s="74"/>
      <c r="C2" s="74"/>
      <c r="D2" s="74"/>
      <c r="E2" s="75"/>
      <c r="F2" s="88"/>
      <c r="G2" s="88"/>
      <c r="H2" s="88"/>
      <c r="I2" s="88"/>
      <c r="J2" s="88"/>
      <c r="K2" s="86" t="s">
        <v>43</v>
      </c>
      <c r="L2" s="86"/>
      <c r="M2" s="86"/>
      <c r="N2" s="86"/>
      <c r="O2" s="13"/>
      <c r="P2" s="59"/>
      <c r="Q2" s="13"/>
      <c r="R2" s="52"/>
      <c r="S2" s="53"/>
    </row>
    <row r="3" spans="1:19" ht="22.5" customHeight="1">
      <c r="A3" s="73"/>
      <c r="B3" s="74"/>
      <c r="C3" s="74"/>
      <c r="D3" s="74"/>
      <c r="E3" s="75"/>
      <c r="F3" s="89" t="s">
        <v>44</v>
      </c>
      <c r="G3" s="89"/>
      <c r="H3" s="89"/>
      <c r="I3" s="89"/>
      <c r="J3" s="89"/>
      <c r="K3" s="86" t="s">
        <v>45</v>
      </c>
      <c r="L3" s="86"/>
      <c r="M3" s="86"/>
      <c r="N3" s="86"/>
      <c r="O3" s="56"/>
      <c r="P3" s="60"/>
      <c r="Q3" s="14"/>
      <c r="R3" s="52"/>
      <c r="S3" s="53"/>
    </row>
    <row r="4" spans="1:19" ht="13.15" customHeight="1">
      <c r="A4" s="76"/>
      <c r="B4" s="77"/>
      <c r="C4" s="77"/>
      <c r="D4" s="77"/>
      <c r="E4" s="78"/>
      <c r="F4" s="89"/>
      <c r="G4" s="89"/>
      <c r="H4" s="89"/>
      <c r="I4" s="89"/>
      <c r="J4" s="89"/>
      <c r="K4" s="86" t="s">
        <v>46</v>
      </c>
      <c r="L4" s="86"/>
      <c r="M4" s="86"/>
      <c r="N4" s="86"/>
      <c r="O4" s="15"/>
      <c r="P4" s="61"/>
      <c r="Q4" s="15"/>
      <c r="R4" s="52"/>
      <c r="S4" s="53"/>
    </row>
    <row r="5" spans="1:19" ht="18.75" customHeight="1">
      <c r="A5" s="12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60"/>
      <c r="Q5" s="14"/>
      <c r="R5" s="52"/>
      <c r="S5" s="53"/>
    </row>
    <row r="6" spans="1:19" ht="30" customHeight="1">
      <c r="A6" s="16"/>
      <c r="B6" s="17"/>
      <c r="C6" s="17"/>
      <c r="D6" s="1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62"/>
      <c r="R6" s="52"/>
      <c r="S6" s="53"/>
    </row>
    <row r="7" spans="1:19" s="23" customFormat="1" ht="27.75" customHeight="1">
      <c r="A7" s="90" t="s">
        <v>48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63"/>
      <c r="R7" s="51"/>
      <c r="S7" s="54"/>
    </row>
    <row r="8" spans="1:19" s="23" customFormat="1" ht="23.25" customHeight="1" thickBot="1">
      <c r="A8" s="21"/>
      <c r="B8" s="22"/>
      <c r="C8" s="22"/>
      <c r="D8" s="22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4"/>
      <c r="R8" s="51"/>
      <c r="S8" s="54"/>
    </row>
    <row r="9" spans="1:19" s="23" customFormat="1" ht="30" customHeight="1" thickBot="1">
      <c r="A9" s="21"/>
      <c r="B9" s="22"/>
      <c r="C9" s="22"/>
      <c r="D9" s="22"/>
      <c r="E9" s="79" t="s">
        <v>30</v>
      </c>
      <c r="F9" s="80"/>
      <c r="G9" s="25"/>
      <c r="H9" s="26"/>
      <c r="I9" s="26"/>
      <c r="J9" s="27"/>
      <c r="K9" s="79" t="s">
        <v>31</v>
      </c>
      <c r="L9" s="80"/>
      <c r="M9" s="25"/>
      <c r="N9" s="27"/>
      <c r="O9" s="55"/>
      <c r="P9" s="64"/>
      <c r="R9" s="51"/>
      <c r="S9" s="54"/>
    </row>
    <row r="10" spans="1:19" s="23" customFormat="1" ht="30" customHeight="1" thickBot="1">
      <c r="A10" s="21"/>
      <c r="B10" s="22"/>
      <c r="C10" s="22"/>
      <c r="D10" s="22"/>
      <c r="E10" s="79" t="s">
        <v>32</v>
      </c>
      <c r="F10" s="80"/>
      <c r="G10" s="80"/>
      <c r="H10" s="80"/>
      <c r="I10" s="80"/>
      <c r="J10" s="80"/>
      <c r="K10" s="28"/>
      <c r="L10" s="28"/>
      <c r="M10" s="28"/>
      <c r="N10" s="29"/>
      <c r="O10" s="55"/>
      <c r="P10" s="64"/>
      <c r="R10" s="51"/>
      <c r="S10" s="24"/>
    </row>
    <row r="11" spans="1:19" s="23" customFormat="1" ht="30" customHeight="1">
      <c r="A11" s="21"/>
      <c r="B11" s="22"/>
      <c r="C11" s="22"/>
      <c r="D11" s="22"/>
      <c r="E11" s="30"/>
      <c r="F11" s="31"/>
      <c r="G11" s="32"/>
      <c r="H11" s="31"/>
      <c r="I11" s="31"/>
      <c r="J11" s="31"/>
      <c r="K11" s="31"/>
      <c r="L11" s="31"/>
      <c r="M11" s="31"/>
      <c r="N11" s="33"/>
      <c r="O11" s="55"/>
      <c r="P11" s="64"/>
      <c r="R11" s="51"/>
      <c r="S11" s="24"/>
    </row>
    <row r="12" spans="1:19" s="23" customFormat="1" ht="30" customHeight="1">
      <c r="A12" s="21"/>
      <c r="B12" s="22"/>
      <c r="C12" s="22"/>
      <c r="D12" s="22"/>
      <c r="E12" s="30"/>
      <c r="F12" s="31"/>
      <c r="G12" s="34"/>
      <c r="H12" s="31"/>
      <c r="I12" s="34"/>
      <c r="J12" s="31"/>
      <c r="K12" s="34"/>
      <c r="L12" s="34"/>
      <c r="M12" s="31"/>
      <c r="N12" s="33"/>
      <c r="O12" s="55"/>
      <c r="P12" s="64"/>
      <c r="R12" s="51"/>
      <c r="S12" s="24"/>
    </row>
    <row r="13" spans="1:19" s="23" customFormat="1" ht="30" customHeight="1">
      <c r="A13" s="21"/>
      <c r="B13" s="22"/>
      <c r="C13" s="22"/>
      <c r="D13" s="22"/>
      <c r="E13" s="30"/>
      <c r="F13" s="31"/>
      <c r="G13" s="34"/>
      <c r="H13" s="34"/>
      <c r="I13" s="34"/>
      <c r="J13" s="34"/>
      <c r="K13" s="34"/>
      <c r="L13" s="34"/>
      <c r="M13" s="31"/>
      <c r="N13" s="33"/>
      <c r="O13" s="55"/>
      <c r="P13" s="64"/>
      <c r="R13" s="51"/>
      <c r="S13" s="24"/>
    </row>
    <row r="14" spans="1:19" s="23" customFormat="1" ht="30" customHeight="1" thickBot="1">
      <c r="A14" s="21"/>
      <c r="B14" s="22"/>
      <c r="C14" s="22"/>
      <c r="D14" s="22"/>
      <c r="E14" s="35"/>
      <c r="F14" s="36"/>
      <c r="G14" s="37"/>
      <c r="H14" s="36"/>
      <c r="I14" s="36"/>
      <c r="J14" s="37"/>
      <c r="K14" s="37"/>
      <c r="L14" s="37"/>
      <c r="M14" s="36"/>
      <c r="N14" s="38"/>
      <c r="O14" s="55"/>
      <c r="P14" s="64"/>
      <c r="R14" s="51"/>
      <c r="S14" s="24"/>
    </row>
    <row r="15" spans="1:19" s="23" customFormat="1" ht="30" customHeight="1" thickBot="1">
      <c r="A15" s="21"/>
      <c r="B15" s="22"/>
      <c r="C15" s="22"/>
      <c r="D15" s="22"/>
      <c r="E15" s="39" t="s">
        <v>33</v>
      </c>
      <c r="F15" s="28"/>
      <c r="G15" s="28"/>
      <c r="H15" s="28"/>
      <c r="I15" s="28"/>
      <c r="J15" s="28"/>
      <c r="K15" s="28"/>
      <c r="L15" s="28"/>
      <c r="M15" s="28"/>
      <c r="N15" s="29"/>
      <c r="O15" s="55"/>
      <c r="P15" s="64"/>
      <c r="R15" s="51"/>
      <c r="S15" s="24"/>
    </row>
    <row r="16" spans="1:19" s="23" customFormat="1" ht="30" customHeight="1">
      <c r="A16" s="21"/>
      <c r="B16" s="22"/>
      <c r="C16" s="22"/>
      <c r="D16" s="22"/>
      <c r="E16" s="30"/>
      <c r="F16" s="31"/>
      <c r="G16" s="32"/>
      <c r="H16" s="31"/>
      <c r="I16" s="31"/>
      <c r="J16" s="31"/>
      <c r="K16" s="31"/>
      <c r="L16" s="31"/>
      <c r="M16" s="31"/>
      <c r="N16" s="33"/>
      <c r="O16" s="55"/>
      <c r="P16" s="64"/>
      <c r="R16" s="51"/>
      <c r="S16" s="24"/>
    </row>
    <row r="17" spans="1:19" s="23" customFormat="1" ht="30" customHeight="1">
      <c r="A17" s="21"/>
      <c r="B17" s="22"/>
      <c r="C17" s="22"/>
      <c r="D17" s="22"/>
      <c r="E17" s="30"/>
      <c r="F17" s="31"/>
      <c r="G17" s="32"/>
      <c r="H17" s="31"/>
      <c r="I17" s="31"/>
      <c r="J17" s="31"/>
      <c r="K17" s="31"/>
      <c r="L17" s="31"/>
      <c r="M17" s="31"/>
      <c r="N17" s="33"/>
      <c r="O17" s="55"/>
      <c r="P17" s="64"/>
      <c r="R17" s="51"/>
      <c r="S17" s="24"/>
    </row>
    <row r="18" spans="1:19" s="23" customFormat="1" ht="30" customHeight="1">
      <c r="A18" s="21"/>
      <c r="B18" s="22"/>
      <c r="C18" s="22"/>
      <c r="D18" s="22"/>
      <c r="E18" s="30"/>
      <c r="F18" s="31"/>
      <c r="G18" s="32"/>
      <c r="H18" s="31"/>
      <c r="I18" s="31"/>
      <c r="J18" s="31"/>
      <c r="K18" s="31"/>
      <c r="L18" s="31"/>
      <c r="M18" s="31"/>
      <c r="N18" s="33"/>
      <c r="O18" s="55"/>
      <c r="P18" s="64"/>
      <c r="R18" s="51"/>
      <c r="S18" s="24"/>
    </row>
    <row r="19" spans="1:19" s="23" customFormat="1" ht="30" customHeight="1">
      <c r="A19" s="21"/>
      <c r="B19" s="22"/>
      <c r="C19" s="22"/>
      <c r="D19" s="22"/>
      <c r="E19" s="30"/>
      <c r="F19" s="31"/>
      <c r="G19" s="32"/>
      <c r="H19" s="31"/>
      <c r="I19" s="31"/>
      <c r="J19" s="31"/>
      <c r="K19" s="31"/>
      <c r="L19" s="31"/>
      <c r="M19" s="31"/>
      <c r="N19" s="33"/>
      <c r="O19" s="55"/>
      <c r="P19" s="64"/>
      <c r="R19" s="51"/>
      <c r="S19" s="24"/>
    </row>
    <row r="20" spans="1:19" s="23" customFormat="1" ht="30" customHeight="1" thickBot="1">
      <c r="A20" s="21"/>
      <c r="B20" s="22"/>
      <c r="C20" s="22"/>
      <c r="D20" s="22"/>
      <c r="E20" s="35"/>
      <c r="F20" s="36"/>
      <c r="G20" s="40"/>
      <c r="H20" s="36"/>
      <c r="I20" s="36"/>
      <c r="J20" s="36"/>
      <c r="K20" s="36"/>
      <c r="L20" s="36"/>
      <c r="M20" s="36"/>
      <c r="N20" s="38"/>
      <c r="O20" s="55"/>
      <c r="P20" s="64"/>
      <c r="R20" s="51"/>
      <c r="S20" s="24"/>
    </row>
    <row r="21" spans="1:19" s="23" customFormat="1" ht="30" customHeight="1" thickBot="1">
      <c r="A21" s="21"/>
      <c r="B21" s="22"/>
      <c r="C21" s="22"/>
      <c r="D21" s="22"/>
      <c r="E21" s="39" t="s">
        <v>34</v>
      </c>
      <c r="F21" s="28"/>
      <c r="G21" s="41"/>
      <c r="H21" s="28"/>
      <c r="I21" s="28"/>
      <c r="J21" s="28"/>
      <c r="K21" s="28"/>
      <c r="L21" s="28"/>
      <c r="M21" s="28"/>
      <c r="N21" s="29"/>
      <c r="O21" s="55"/>
      <c r="P21" s="64"/>
      <c r="R21" s="51"/>
      <c r="S21" s="24"/>
    </row>
    <row r="22" spans="1:19" s="23" customFormat="1" ht="30" customHeight="1">
      <c r="A22" s="21"/>
      <c r="B22" s="22"/>
      <c r="C22" s="22"/>
      <c r="D22" s="22"/>
      <c r="E22" s="42"/>
      <c r="F22" s="43"/>
      <c r="G22" s="44"/>
      <c r="H22" s="43"/>
      <c r="I22" s="43"/>
      <c r="J22" s="43"/>
      <c r="K22" s="43"/>
      <c r="L22" s="43"/>
      <c r="M22" s="43"/>
      <c r="N22" s="45"/>
      <c r="O22" s="55"/>
      <c r="P22" s="64"/>
      <c r="R22" s="51"/>
      <c r="S22" s="24"/>
    </row>
    <row r="23" spans="1:19" s="23" customFormat="1" ht="30" customHeight="1">
      <c r="A23" s="21"/>
      <c r="B23" s="22"/>
      <c r="C23" s="22"/>
      <c r="D23" s="22"/>
      <c r="E23" s="30"/>
      <c r="F23" s="31"/>
      <c r="G23" s="32"/>
      <c r="H23" s="31"/>
      <c r="I23" s="31"/>
      <c r="J23" s="31"/>
      <c r="K23" s="31"/>
      <c r="L23" s="31"/>
      <c r="M23" s="31"/>
      <c r="N23" s="33"/>
      <c r="O23" s="55"/>
      <c r="P23" s="64"/>
      <c r="R23" s="51"/>
      <c r="S23" s="24"/>
    </row>
    <row r="24" spans="1:19" s="23" customFormat="1" ht="30" customHeight="1">
      <c r="A24" s="21"/>
      <c r="B24" s="22"/>
      <c r="C24" s="22"/>
      <c r="D24" s="22"/>
      <c r="E24" s="30"/>
      <c r="F24" s="31"/>
      <c r="G24" s="32"/>
      <c r="H24" s="31"/>
      <c r="I24" s="31"/>
      <c r="J24" s="31"/>
      <c r="K24" s="31"/>
      <c r="L24" s="31"/>
      <c r="M24" s="31"/>
      <c r="N24" s="33"/>
      <c r="O24" s="55"/>
      <c r="P24" s="64"/>
      <c r="R24" s="51"/>
      <c r="S24" s="24"/>
    </row>
    <row r="25" spans="1:19" s="23" customFormat="1" ht="30" customHeight="1">
      <c r="A25" s="21"/>
      <c r="B25" s="22"/>
      <c r="C25" s="22"/>
      <c r="D25" s="22"/>
      <c r="E25" s="30"/>
      <c r="F25" s="31"/>
      <c r="G25" s="32"/>
      <c r="H25" s="31"/>
      <c r="I25" s="31"/>
      <c r="J25" s="31"/>
      <c r="K25" s="31"/>
      <c r="L25" s="31"/>
      <c r="M25" s="31"/>
      <c r="N25" s="33"/>
      <c r="O25" s="55"/>
      <c r="P25" s="64"/>
      <c r="R25" s="51"/>
      <c r="S25" s="24"/>
    </row>
    <row r="26" spans="1:19" s="23" customFormat="1" ht="30" customHeight="1" thickBot="1">
      <c r="A26" s="21"/>
      <c r="B26" s="22"/>
      <c r="C26" s="22"/>
      <c r="D26" s="22"/>
      <c r="E26" s="35"/>
      <c r="F26" s="36"/>
      <c r="G26" s="36"/>
      <c r="H26" s="36"/>
      <c r="I26" s="36"/>
      <c r="J26" s="36"/>
      <c r="K26" s="36"/>
      <c r="L26" s="36"/>
      <c r="M26" s="36"/>
      <c r="N26" s="38"/>
      <c r="O26" s="55"/>
      <c r="P26" s="64"/>
      <c r="R26" s="51"/>
      <c r="S26" s="24"/>
    </row>
    <row r="27" spans="1:19" s="23" customFormat="1" ht="30" customHeight="1">
      <c r="A27" s="21"/>
      <c r="B27" s="22"/>
      <c r="C27" s="22"/>
      <c r="D27" s="22"/>
      <c r="E27" s="46" t="s">
        <v>35</v>
      </c>
      <c r="F27" s="43"/>
      <c r="G27" s="43"/>
      <c r="H27" s="43"/>
      <c r="I27" s="43"/>
      <c r="J27" s="45"/>
      <c r="K27" s="81" t="s">
        <v>36</v>
      </c>
      <c r="L27" s="82"/>
      <c r="M27" s="82"/>
      <c r="N27" s="45"/>
      <c r="O27" s="55"/>
      <c r="P27" s="64"/>
      <c r="R27" s="51"/>
      <c r="S27" s="24"/>
    </row>
    <row r="28" spans="1:19" s="23" customFormat="1" ht="30" customHeight="1">
      <c r="A28" s="21"/>
      <c r="B28" s="22"/>
      <c r="C28" s="22"/>
      <c r="D28" s="22"/>
      <c r="E28" s="47"/>
      <c r="F28" s="31"/>
      <c r="G28" s="32"/>
      <c r="H28" s="31"/>
      <c r="I28" s="31"/>
      <c r="J28" s="33"/>
      <c r="K28" s="30"/>
      <c r="L28" s="31"/>
      <c r="M28" s="31"/>
      <c r="N28" s="33"/>
      <c r="O28" s="55"/>
      <c r="P28" s="64"/>
      <c r="R28" s="51"/>
      <c r="S28" s="24"/>
    </row>
    <row r="29" spans="1:19" s="23" customFormat="1" ht="30" customHeight="1">
      <c r="A29" s="21"/>
      <c r="B29" s="22"/>
      <c r="C29" s="22"/>
      <c r="D29" s="22"/>
      <c r="E29" s="47"/>
      <c r="F29" s="31"/>
      <c r="G29" s="32"/>
      <c r="H29" s="31"/>
      <c r="I29" s="31"/>
      <c r="J29" s="33"/>
      <c r="K29" s="30"/>
      <c r="L29" s="31"/>
      <c r="M29" s="31"/>
      <c r="N29" s="33"/>
      <c r="O29" s="55"/>
      <c r="P29" s="64"/>
      <c r="R29" s="51"/>
      <c r="S29" s="24"/>
    </row>
    <row r="30" spans="1:19" s="23" customFormat="1" ht="30" customHeight="1">
      <c r="A30" s="21"/>
      <c r="B30" s="22"/>
      <c r="C30" s="22"/>
      <c r="D30" s="22"/>
      <c r="E30" s="47"/>
      <c r="F30" s="31"/>
      <c r="G30" s="32"/>
      <c r="H30" s="31"/>
      <c r="I30" s="31"/>
      <c r="J30" s="33"/>
      <c r="K30" s="30"/>
      <c r="L30" s="31"/>
      <c r="M30" s="31"/>
      <c r="N30" s="33"/>
      <c r="O30" s="55"/>
      <c r="P30" s="64"/>
      <c r="R30" s="51"/>
      <c r="S30" s="24"/>
    </row>
    <row r="31" spans="1:19" s="23" customFormat="1" ht="30" customHeight="1">
      <c r="A31" s="21"/>
      <c r="B31" s="22"/>
      <c r="C31" s="22"/>
      <c r="D31" s="22"/>
      <c r="E31" s="30"/>
      <c r="F31" s="31"/>
      <c r="G31" s="32"/>
      <c r="H31" s="31"/>
      <c r="I31" s="31"/>
      <c r="J31" s="33"/>
      <c r="K31" s="30"/>
      <c r="L31" s="31"/>
      <c r="M31" s="31"/>
      <c r="N31" s="33"/>
      <c r="O31" s="55"/>
      <c r="P31" s="64"/>
      <c r="R31" s="51"/>
      <c r="S31" s="24"/>
    </row>
    <row r="32" spans="1:19" s="23" customFormat="1" ht="30" customHeight="1" thickBot="1">
      <c r="A32" s="21"/>
      <c r="B32" s="22"/>
      <c r="C32" s="22"/>
      <c r="D32" s="22"/>
      <c r="E32" s="48" t="s">
        <v>37</v>
      </c>
      <c r="F32" s="36"/>
      <c r="G32" s="40"/>
      <c r="H32" s="36"/>
      <c r="I32" s="36"/>
      <c r="J32" s="38"/>
      <c r="K32" s="35" t="s">
        <v>38</v>
      </c>
      <c r="L32" s="36"/>
      <c r="M32" s="36"/>
      <c r="N32" s="38"/>
      <c r="O32" s="55"/>
      <c r="P32" s="64"/>
      <c r="R32" s="51"/>
      <c r="S32" s="24"/>
    </row>
    <row r="33" spans="1:19" s="23" customFormat="1" ht="30" customHeight="1">
      <c r="A33" s="21"/>
      <c r="B33" s="22"/>
      <c r="C33" s="22"/>
      <c r="D33" s="22"/>
      <c r="E33" s="49" t="s">
        <v>39</v>
      </c>
      <c r="F33" s="43"/>
      <c r="G33" s="44"/>
      <c r="H33" s="43"/>
      <c r="I33" s="43"/>
      <c r="J33" s="43"/>
      <c r="K33" s="43"/>
      <c r="L33" s="43"/>
      <c r="M33" s="43"/>
      <c r="N33" s="45"/>
      <c r="O33" s="55"/>
      <c r="P33" s="64"/>
      <c r="R33" s="51"/>
      <c r="S33" s="24"/>
    </row>
    <row r="34" spans="1:19" ht="30" customHeight="1">
      <c r="A34" s="16"/>
      <c r="B34" s="53"/>
      <c r="C34" s="53"/>
      <c r="D34" s="53"/>
      <c r="E34" s="30"/>
      <c r="F34" s="31"/>
      <c r="G34" s="31"/>
      <c r="H34" s="32"/>
      <c r="I34" s="31"/>
      <c r="J34" s="31"/>
      <c r="K34" s="31"/>
      <c r="L34" s="31"/>
      <c r="M34" s="31"/>
      <c r="N34" s="33"/>
      <c r="O34" s="55"/>
      <c r="P34" s="64"/>
      <c r="S34" s="11"/>
    </row>
    <row r="35" spans="1:19" ht="30" customHeight="1" thickBot="1">
      <c r="A35" s="16"/>
      <c r="B35" s="53"/>
      <c r="C35" s="53"/>
      <c r="D35" s="53"/>
      <c r="E35" s="35"/>
      <c r="F35" s="36"/>
      <c r="G35" s="36"/>
      <c r="H35" s="36"/>
      <c r="I35" s="36"/>
      <c r="J35" s="36"/>
      <c r="K35" s="36"/>
      <c r="L35" s="36"/>
      <c r="M35" s="36"/>
      <c r="N35" s="38"/>
      <c r="O35" s="55"/>
      <c r="P35" s="64"/>
      <c r="S35" s="11"/>
    </row>
    <row r="36" spans="1:19" ht="21" customHeight="1">
      <c r="A36" s="16"/>
      <c r="B36" s="53"/>
      <c r="C36" s="53"/>
      <c r="D36" s="53"/>
      <c r="E36" s="49" t="s">
        <v>35</v>
      </c>
      <c r="F36" s="43"/>
      <c r="G36" s="44"/>
      <c r="H36" s="43"/>
      <c r="I36" s="43"/>
      <c r="J36" s="43"/>
      <c r="K36" s="43"/>
      <c r="L36" s="43"/>
      <c r="M36" s="43"/>
      <c r="N36" s="45"/>
      <c r="O36" s="55"/>
      <c r="P36" s="64"/>
      <c r="S36" s="11"/>
    </row>
    <row r="37" spans="1:19" ht="51.75" customHeight="1">
      <c r="A37" s="16"/>
      <c r="B37" s="53"/>
      <c r="C37" s="53"/>
      <c r="D37" s="53"/>
      <c r="E37" s="47"/>
      <c r="F37" s="31"/>
      <c r="G37" s="32"/>
      <c r="H37" s="31"/>
      <c r="I37" s="31"/>
      <c r="J37" s="31"/>
      <c r="K37" s="31"/>
      <c r="L37" s="31"/>
      <c r="M37" s="31"/>
      <c r="N37" s="33"/>
      <c r="O37" s="55"/>
      <c r="P37" s="64"/>
      <c r="S37" s="11"/>
    </row>
    <row r="38" spans="1:19" ht="51.75" customHeight="1">
      <c r="A38" s="16"/>
      <c r="B38" s="53"/>
      <c r="C38" s="53"/>
      <c r="D38" s="53"/>
      <c r="E38" s="50" t="s">
        <v>37</v>
      </c>
      <c r="F38" s="31"/>
      <c r="G38" s="32"/>
      <c r="H38" s="31"/>
      <c r="I38" s="31"/>
      <c r="J38" s="31"/>
      <c r="K38" s="31"/>
      <c r="L38" s="31"/>
      <c r="M38" s="31"/>
      <c r="N38" s="33"/>
      <c r="O38" s="55"/>
      <c r="P38" s="64"/>
      <c r="S38" s="11"/>
    </row>
    <row r="39" spans="1:19" ht="33" customHeight="1">
      <c r="A39" s="16"/>
      <c r="B39" s="53"/>
      <c r="C39" s="53"/>
      <c r="D39" s="53"/>
      <c r="E39" s="30"/>
      <c r="F39" s="31"/>
      <c r="G39" s="32"/>
      <c r="H39" s="31"/>
      <c r="I39" s="31"/>
      <c r="J39" s="31"/>
      <c r="K39" s="31"/>
      <c r="L39" s="31"/>
      <c r="M39" s="31"/>
      <c r="N39" s="33"/>
      <c r="O39" s="55"/>
      <c r="P39" s="64"/>
      <c r="Q39" s="17"/>
      <c r="R39" s="17"/>
      <c r="S39" s="11"/>
    </row>
    <row r="40" spans="1:19" ht="30.75" customHeight="1">
      <c r="A40" s="16"/>
      <c r="B40" s="53"/>
      <c r="C40" s="53"/>
      <c r="D40" s="53"/>
      <c r="E40" s="50" t="s">
        <v>40</v>
      </c>
      <c r="F40" s="31"/>
      <c r="G40" s="32"/>
      <c r="H40" s="31"/>
      <c r="I40" s="31"/>
      <c r="J40" s="31"/>
      <c r="K40" s="31"/>
      <c r="L40" s="31"/>
      <c r="M40" s="31"/>
      <c r="N40" s="33"/>
      <c r="O40" s="55"/>
      <c r="P40" s="64"/>
      <c r="Q40" s="17"/>
      <c r="R40" s="17"/>
      <c r="S40" s="11"/>
    </row>
    <row r="41" spans="1:19" ht="30.75" customHeight="1" thickBot="1">
      <c r="A41" s="16"/>
      <c r="B41" s="53"/>
      <c r="C41" s="53"/>
      <c r="D41" s="53"/>
      <c r="E41" s="35"/>
      <c r="F41" s="36"/>
      <c r="G41" s="40"/>
      <c r="H41" s="36"/>
      <c r="I41" s="36"/>
      <c r="J41" s="36"/>
      <c r="K41" s="36"/>
      <c r="L41" s="36"/>
      <c r="M41" s="36"/>
      <c r="N41" s="38"/>
      <c r="O41" s="55"/>
      <c r="P41" s="64"/>
      <c r="Q41" s="17"/>
      <c r="R41" s="17"/>
      <c r="S41" s="11"/>
    </row>
    <row r="42" spans="1:18" ht="12.6" customHeight="1">
      <c r="A42" s="21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17"/>
      <c r="O42" s="17"/>
      <c r="P42" s="65"/>
      <c r="Q42" s="17"/>
      <c r="R42" s="52"/>
    </row>
    <row r="43" spans="1:18" ht="15.75" thickBot="1">
      <c r="A43" s="18" t="s">
        <v>47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65"/>
      <c r="Q43" s="17"/>
      <c r="R43" s="52"/>
    </row>
    <row r="44" spans="1:18" ht="15.75" thickBot="1">
      <c r="A44" s="18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66"/>
      <c r="Q44" s="17"/>
      <c r="R44" s="17"/>
    </row>
  </sheetData>
  <mergeCells count="13">
    <mergeCell ref="A1:E4"/>
    <mergeCell ref="E10:J10"/>
    <mergeCell ref="K27:M27"/>
    <mergeCell ref="A7:O7"/>
    <mergeCell ref="E8:P8"/>
    <mergeCell ref="E9:F9"/>
    <mergeCell ref="K9:L9"/>
    <mergeCell ref="K1:N1"/>
    <mergeCell ref="K2:N2"/>
    <mergeCell ref="K3:N3"/>
    <mergeCell ref="K4:N4"/>
    <mergeCell ref="F1:J2"/>
    <mergeCell ref="F3:J4"/>
  </mergeCells>
  <printOptions horizontalCentered="1" verticalCentered="1"/>
  <pageMargins left="0.393700787401575" right="0.275590551181102" top="0.393700787401575" bottom="0.196850393700787" header="0.15748031496063" footer="0.15748031496063"/>
  <pageSetup orientation="portrait" paperSize="9" scale="59" r:id="rId2"/>
  <headerFooter alignWithMargins="0"/>
  <drawing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6A0211CA6387741801DFA9B99AF31EA" ma:contentTypeVersion="14" ma:contentTypeDescription="Yeni belge oluşturun." ma:contentTypeScope="" ma:versionID="e500baf38a18918538b651208c0cccaa">
  <xsd:schema xmlns:xsd="http://www.w3.org/2001/XMLSchema" xmlns:xs="http://www.w3.org/2001/XMLSchema" xmlns:p="http://schemas.microsoft.com/office/2006/metadata/properties" xmlns:ns3="f9048a0d-ec47-40d8-9ba5-655b6543537f" xmlns:ns4="57c24d96-4c18-4748-b040-beb38fea6909" targetNamespace="http://schemas.microsoft.com/office/2006/metadata/properties" ma:root="true" ma:fieldsID="fc6c34dcdf26b8fd354412e5bec6ecd9" ns3:_="" ns4:_="">
    <xsd:import namespace="f9048a0d-ec47-40d8-9ba5-655b6543537f"/>
    <xsd:import namespace="57c24d96-4c18-4748-b040-beb38fea6909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48a0d-ec47-40d8-9ba5-655b6543537f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24d96-4c18-4748-b040-beb38fea6909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İpucu Paylaşımı Karması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9048a0d-ec47-40d8-9ba5-655b6543537f" xsi:nil="true"/>
  </documentManagement>
</p:properties>
</file>

<file path=customXml/itemProps1.xml><?xml version="1.0" encoding="utf-8"?>
<ds:datastoreItem xmlns:ds="http://schemas.openxmlformats.org/officeDocument/2006/customXml" ds:itemID="{79ED418B-8C0A-46E5-B776-3B564D6085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048a0d-ec47-40d8-9ba5-655b6543537f"/>
    <ds:schemaRef ds:uri="57c24d96-4c18-4748-b040-beb38fea69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BB8731-0DF2-4DC7-BE29-1F2B7ECF08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A83753-5CB9-4DC4-8F33-E82AABCB2B06}">
  <ds:schemaRefs>
    <ds:schemaRef ds:uri="f9048a0d-ec47-40d8-9ba5-655b6543537f"/>
    <ds:schemaRef ds:uri="57c24d96-4c18-4748-b040-beb38fea6909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ay</vt:lpstr>
      <vt:lpstr>Memnuniyet Anket Formu</vt:lpstr>
    </vt:vector>
  </TitlesOfParts>
  <Template/>
  <Manager/>
  <Company>AKSA JEN</Company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BALDAS-1</dc:creator>
  <cp:keywords/>
  <dc:description/>
  <cp:lastModifiedBy>Ilkutlay BALCI</cp:lastModifiedBy>
  <cp:lastPrinted>2024-05-29T11:47:58Z</cp:lastPrinted>
  <dcterms:created xsi:type="dcterms:W3CDTF">2004-08-24T06:38:55Z</dcterms:created>
  <dcterms:modified xsi:type="dcterms:W3CDTF">2024-05-29T11:48:33Z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0x010100A6A0211CA6387741801DFA9B99AF31EA</vt:lpwstr>
  </property>
</Properties>
</file>